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5506" windowWidth="15165" windowHeight="7920" tabRatio="944" firstSheet="11" activeTab="25"/>
  </bookViews>
  <sheets>
    <sheet name="Obsah" sheetId="1" r:id="rId1"/>
    <sheet name="P1" sheetId="2" r:id="rId2"/>
    <sheet name="Program 1" sheetId="3" r:id="rId3"/>
    <sheet name="P2" sheetId="4" r:id="rId4"/>
    <sheet name="program2" sheetId="5" r:id="rId5"/>
    <sheet name="P3" sheetId="6" r:id="rId6"/>
    <sheet name="program 3" sheetId="7" r:id="rId7"/>
    <sheet name="P4" sheetId="8" r:id="rId8"/>
    <sheet name="program 4" sheetId="9" r:id="rId9"/>
    <sheet name="P5" sheetId="10" r:id="rId10"/>
    <sheet name="program 5" sheetId="11" r:id="rId11"/>
    <sheet name="P6" sheetId="12" r:id="rId12"/>
    <sheet name="program 6" sheetId="13" r:id="rId13"/>
    <sheet name="P7" sheetId="14" r:id="rId14"/>
    <sheet name="program 7" sheetId="15" r:id="rId15"/>
    <sheet name="P8" sheetId="16" r:id="rId16"/>
    <sheet name="program 8" sheetId="17" r:id="rId17"/>
    <sheet name="P9" sheetId="18" r:id="rId18"/>
    <sheet name="program 9" sheetId="19" r:id="rId19"/>
    <sheet name="P10" sheetId="20" r:id="rId20"/>
    <sheet name="program 10" sheetId="21" r:id="rId21"/>
    <sheet name="P11" sheetId="22" r:id="rId22"/>
    <sheet name="program 11" sheetId="23" r:id="rId23"/>
    <sheet name="SUM" sheetId="24" r:id="rId24"/>
    <sheet name="BPV" sheetId="25" r:id="rId25"/>
    <sheet name="KPV" sheetId="26" r:id="rId26"/>
  </sheets>
  <definedNames>
    <definedName name="_xlnm.Print_Area" localSheetId="24">'BPV'!$B$1:$L$2</definedName>
    <definedName name="_xlnm.Print_Area" localSheetId="25">'KPV'!$B$3:$G$38</definedName>
    <definedName name="_xlnm.Print_Area" localSheetId="1">'P1'!$B$2:$S$28</definedName>
    <definedName name="_xlnm.Print_Area" localSheetId="19">'P10'!$A$2:$AB$21</definedName>
    <definedName name="_xlnm.Print_Area" localSheetId="21">'P11'!$A$2:$AD$29</definedName>
    <definedName name="_xlnm.Print_Area" localSheetId="3">'P2'!$B$2:$T$16</definedName>
    <definedName name="_xlnm.Print_Area" localSheetId="5">'P3'!$A$2:$T$20</definedName>
    <definedName name="_xlnm.Print_Area" localSheetId="7">'P4'!$A$2:$P$15</definedName>
    <definedName name="_xlnm.Print_Area" localSheetId="9">'P5'!$A$2:$R$14</definedName>
    <definedName name="_xlnm.Print_Area" localSheetId="11">'P6'!$A$2:$S$20</definedName>
    <definedName name="_xlnm.Print_Area" localSheetId="13">'P7'!$A$2:$AB$38</definedName>
    <definedName name="_xlnm.Print_Area" localSheetId="15">'P8'!$A$3:$AB$16</definedName>
    <definedName name="_xlnm.Print_Area" localSheetId="17">'P9'!$A$2:$AB$12</definedName>
    <definedName name="_xlnm.Print_Area" localSheetId="6">'program 3'!$A$1:$M$94</definedName>
    <definedName name="_xlnm.Print_Area" localSheetId="23">'SUM'!$B$3:$D$56</definedName>
  </definedNames>
  <calcPr fullCalcOnLoad="1"/>
</workbook>
</file>

<file path=xl/sharedStrings.xml><?xml version="1.0" encoding="utf-8"?>
<sst xmlns="http://schemas.openxmlformats.org/spreadsheetml/2006/main" count="2102" uniqueCount="615">
  <si>
    <t>Výstavba-útvar architektúry a stratégie</t>
  </si>
  <si>
    <t>04.7.3.</t>
  </si>
  <si>
    <t>Cestovný ruch</t>
  </si>
  <si>
    <t>08.2.0.9.</t>
  </si>
  <si>
    <t>Ostatné kultúrne služby</t>
  </si>
  <si>
    <t>Verejná zeleň</t>
  </si>
  <si>
    <t>Podporná činnosť - správa obce</t>
  </si>
  <si>
    <t>Hlásenie pobytu občanov a register obyvateľov</t>
  </si>
  <si>
    <t>Obce - hlásenie pobytu občanov a reg.obyv.</t>
  </si>
  <si>
    <t>PROGRAM 2:     Propagácia a marketing</t>
  </si>
  <si>
    <t xml:space="preserve">Ostatné kultúrne služby - vedenie kroniky </t>
  </si>
  <si>
    <t>05.6.0.</t>
  </si>
  <si>
    <t>05.1.0.</t>
  </si>
  <si>
    <t>Nakladanie s odpadmi</t>
  </si>
  <si>
    <t xml:space="preserve">Rekreačné a šport.služby </t>
  </si>
  <si>
    <t>Materiál</t>
  </si>
  <si>
    <r>
      <t xml:space="preserve">Obce,   </t>
    </r>
    <r>
      <rPr>
        <sz val="9"/>
        <rFont val="Arial CE"/>
        <family val="0"/>
      </rPr>
      <t>z toho:</t>
    </r>
  </si>
  <si>
    <t>Bezpečnosť a ochrana zdravia pri práci</t>
  </si>
  <si>
    <t>poplatok za komunálne odpady a drobné stavebné odpady</t>
  </si>
  <si>
    <t>Kultúrne služby - ZPOZ</t>
  </si>
  <si>
    <t xml:space="preserve">Ochrana ŽP </t>
  </si>
  <si>
    <t>Energie, voda a komunikácie</t>
  </si>
  <si>
    <t>Rutinná a štandardná údržba</t>
  </si>
  <si>
    <t>Výsledok hospodárenia</t>
  </si>
  <si>
    <t>Ostatné tovary a služby</t>
  </si>
  <si>
    <t>Prevádzkové stroje, prístroje</t>
  </si>
  <si>
    <t>Stravovanie</t>
  </si>
  <si>
    <t>Sociálny fond</t>
  </si>
  <si>
    <t>spolu</t>
  </si>
  <si>
    <t>VÝDAVKY SPOLU (bežné + kapitálové):</t>
  </si>
  <si>
    <t>ukazovateľ</t>
  </si>
  <si>
    <t>1</t>
  </si>
  <si>
    <t>2</t>
  </si>
  <si>
    <t>3</t>
  </si>
  <si>
    <t>4</t>
  </si>
  <si>
    <t>5</t>
  </si>
  <si>
    <t>Obce</t>
  </si>
  <si>
    <t>funkčná</t>
  </si>
  <si>
    <t>ekonomická klasifikácia</t>
  </si>
  <si>
    <t>Kapitálové výdavky</t>
  </si>
  <si>
    <t>Bežné výdavky</t>
  </si>
  <si>
    <t>Rozpočet</t>
  </si>
  <si>
    <t>kategória</t>
  </si>
  <si>
    <t>položka</t>
  </si>
  <si>
    <t>podpo-</t>
  </si>
  <si>
    <t>ložka</t>
  </si>
  <si>
    <t>príjem</t>
  </si>
  <si>
    <t>100</t>
  </si>
  <si>
    <t>DAŇOVÉ  PRÍJMY</t>
  </si>
  <si>
    <t>110</t>
  </si>
  <si>
    <t>Dane z príjmov a kapitálového majetku</t>
  </si>
  <si>
    <t>111</t>
  </si>
  <si>
    <t>003</t>
  </si>
  <si>
    <t>Výnos dane z príjmov poukázaný územnej samospráve</t>
  </si>
  <si>
    <t>120</t>
  </si>
  <si>
    <t>Dane z majetku</t>
  </si>
  <si>
    <t>121</t>
  </si>
  <si>
    <t>daň z nehnuteľností</t>
  </si>
  <si>
    <t>001</t>
  </si>
  <si>
    <t xml:space="preserve">    - z pozemkov</t>
  </si>
  <si>
    <t>002</t>
  </si>
  <si>
    <t xml:space="preserve">    - zo stavieb</t>
  </si>
  <si>
    <t>130</t>
  </si>
  <si>
    <t>Domáce dane na tovary a služby</t>
  </si>
  <si>
    <t>133</t>
  </si>
  <si>
    <t>012</t>
  </si>
  <si>
    <t>daň za užívanie verejného priestranstva</t>
  </si>
  <si>
    <t>013</t>
  </si>
  <si>
    <t>200</t>
  </si>
  <si>
    <t>NEDAŇOVÉ  PRÍJMY</t>
  </si>
  <si>
    <t>210</t>
  </si>
  <si>
    <t>Príjmy z podnikania a z vlastníctva majetku</t>
  </si>
  <si>
    <t>212</t>
  </si>
  <si>
    <t>z prenajatých pozemkov</t>
  </si>
  <si>
    <t>z prenajatých budov, priestorov a objektov</t>
  </si>
  <si>
    <t>220</t>
  </si>
  <si>
    <t>Administratívne a iné poplatky a platby</t>
  </si>
  <si>
    <t>221</t>
  </si>
  <si>
    <t>004</t>
  </si>
  <si>
    <t>administratívne poplatky - ostatné</t>
  </si>
  <si>
    <t>222</t>
  </si>
  <si>
    <t>pokuty a penále za porušenie predpisov</t>
  </si>
  <si>
    <t>223</t>
  </si>
  <si>
    <t>poplatky a platby za predaj výrobkov,tovarov a služieb</t>
  </si>
  <si>
    <t>229</t>
  </si>
  <si>
    <t>005</t>
  </si>
  <si>
    <t>240</t>
  </si>
  <si>
    <t>Úroky z domácich úverov,pôžičiek a vkladov</t>
  </si>
  <si>
    <t>242</t>
  </si>
  <si>
    <t>z vkladov</t>
  </si>
  <si>
    <t>290</t>
  </si>
  <si>
    <t>Iné nedaňové príjmy</t>
  </si>
  <si>
    <t>292</t>
  </si>
  <si>
    <t>ostatné</t>
  </si>
  <si>
    <t>poplatky a platby za stravné</t>
  </si>
  <si>
    <t>Reprezentačné a dary</t>
  </si>
  <si>
    <t>Monitoring tlače</t>
  </si>
  <si>
    <t>Inzercia</t>
  </si>
  <si>
    <t>Interiérové vybavenie</t>
  </si>
  <si>
    <t xml:space="preserve"> - údržba športového areálu</t>
  </si>
  <si>
    <t>Cestné značenie - navigácia k turistickým cieľom</t>
  </si>
  <si>
    <t>Inzercia v oblasti cestovného ruchu</t>
  </si>
  <si>
    <t>Územnoplánovacie podklady a dokumentácie</t>
  </si>
  <si>
    <t>Architektonické štúdie</t>
  </si>
  <si>
    <t>Členské príspevky</t>
  </si>
  <si>
    <t xml:space="preserve"> - interaktívne tabule</t>
  </si>
  <si>
    <t>Dohody ZPOZ</t>
  </si>
  <si>
    <t>Zabezpečenie činností a povinností v oblasti PO</t>
  </si>
  <si>
    <t xml:space="preserve">Sklad materiálu CO-energie, materiál, údržba </t>
  </si>
  <si>
    <t>Distribúcia</t>
  </si>
  <si>
    <t>Stavebný poriadok, vyvlastňovacie konanie, doprava</t>
  </si>
  <si>
    <t>Stavebná údržba MK</t>
  </si>
  <si>
    <t>Zimná údržba MK</t>
  </si>
  <si>
    <t>za materské školy a školské družiny</t>
  </si>
  <si>
    <t>300</t>
  </si>
  <si>
    <t>GRANTY  A  TRANSFERY</t>
  </si>
  <si>
    <t>310</t>
  </si>
  <si>
    <t>312</t>
  </si>
  <si>
    <t>2010</t>
  </si>
  <si>
    <t xml:space="preserve">na rok </t>
  </si>
  <si>
    <t>Transfery v rámci verejnej správy</t>
  </si>
  <si>
    <t>Zo štátneho rozpočtu</t>
  </si>
  <si>
    <t>Dotácie na základné vzdelanie s bežnou starostlivosťou</t>
  </si>
  <si>
    <t>Dotácia na sociálne zabezpečenie</t>
  </si>
  <si>
    <t>Dotácia na matriku</t>
  </si>
  <si>
    <t>BEŽNÉ PRÍJMY SPOLU:</t>
  </si>
  <si>
    <t>príjmy z vlastníctva</t>
  </si>
  <si>
    <t>poplatok za znečisťovanie ovzdušia</t>
  </si>
  <si>
    <t>Kapitálové príjmy</t>
  </si>
  <si>
    <t>230</t>
  </si>
  <si>
    <t>231</t>
  </si>
  <si>
    <t>príjem z predaja kapitálových aktív</t>
  </si>
  <si>
    <t xml:space="preserve">  - budov</t>
  </si>
  <si>
    <t>Príjem z predaja pozemkov a nehmotných aktív</t>
  </si>
  <si>
    <t>233</t>
  </si>
  <si>
    <t>pozemkov</t>
  </si>
  <si>
    <t>GRANTY A TRANSFERY</t>
  </si>
  <si>
    <t>320</t>
  </si>
  <si>
    <t>Tuzemské kapitálové granty a transfery</t>
  </si>
  <si>
    <t>KAPITÁLOVÉ PRÍJMY SPOLU:</t>
  </si>
  <si>
    <t>Bežný rozpočet, kapitálový rozpočet - sumarizácia</t>
  </si>
  <si>
    <t>Bežné príjmy spolu:</t>
  </si>
  <si>
    <t>Bežné výdavky spolu:</t>
  </si>
  <si>
    <t>Prebytok</t>
  </si>
  <si>
    <t>bežného rozpočtu:</t>
  </si>
  <si>
    <r>
      <t xml:space="preserve">F I N A N Č N É   O P E R Á CI E </t>
    </r>
    <r>
      <rPr>
        <b/>
        <i/>
        <vertAlign val="superscript"/>
        <sz val="12"/>
        <rFont val="Arial CE"/>
        <family val="0"/>
      </rPr>
      <t>*</t>
    </r>
  </si>
  <si>
    <t>Kapitálové príjmy spolu:</t>
  </si>
  <si>
    <t xml:space="preserve">Kapitálové výdavky spolu: </t>
  </si>
  <si>
    <t>kapitálového rozpočtu:</t>
  </si>
  <si>
    <t>PRÍJMY SPOLU (bežné + kapitálové):</t>
  </si>
  <si>
    <t>Príjmy*</t>
  </si>
  <si>
    <t>Výdavky*</t>
  </si>
  <si>
    <t xml:space="preserve">* - V  zmysle  §   10  ods. 6   zákona   č. 583/2004  Z.z.  o   rozpočtových   pravidlách   územnej samosprávy </t>
  </si>
  <si>
    <t xml:space="preserve">     sú súčasťou rozpočtu obce  aj  finančné  operácie, ktorými sa vykonávajú prevody z peňažných fondov</t>
  </si>
  <si>
    <t xml:space="preserve">     obce a  realizujú  návratné  zdroje  financovania  a ich splácanie. Finančné operácie nie sú súčasťou príjmov</t>
  </si>
  <si>
    <t xml:space="preserve">    a výdavkov rozpočtu obce.</t>
  </si>
  <si>
    <t>Zmeny rozpočtu schválené na rokovaní MsZ 28.11.2002:</t>
  </si>
  <si>
    <t>Bežné príjmy - odvody MHT m.p.o.</t>
  </si>
  <si>
    <t>Bežné výdavky - FK Laugaricio Trenčín, a.s.- na prevádzku futbal.štadióna v roku 2003</t>
  </si>
  <si>
    <t>Bežné výdavky - podpora mládežníckeho futbalu v TN - o použití rozhodne MsZ</t>
  </si>
  <si>
    <t>Bežné výdavky - Zimný štadión - prevádzka v I.polroku 2003</t>
  </si>
  <si>
    <t>Bežné výdavky - MHT m.p.o. - príspevok</t>
  </si>
  <si>
    <t>Kapitálové výdavky-riadok73-Zariadenia soc.služieb-staroba-výpočtová technika</t>
  </si>
  <si>
    <t>Kapitálové výdavky - riadok29 - MK Niva - Opatová - projektová dokumentácia</t>
  </si>
  <si>
    <t>Správa a údržba pozemných komunikácií</t>
  </si>
  <si>
    <t>Kapitálové výdavky - riadok30 - Parkovisko Ul.1.mája - projektová dokumentácia</t>
  </si>
  <si>
    <t>Kapitálové výdavky - riadok38 - Zastávka MHD na Ul.Gen.Svobodu - realizácia akcie</t>
  </si>
  <si>
    <t>Prevody z mimorozpočtových fondov</t>
  </si>
  <si>
    <t xml:space="preserve">      - z rezervného fondu</t>
  </si>
  <si>
    <t xml:space="preserve">      - prevod HV za rok 2002</t>
  </si>
  <si>
    <t>Uznesenie:</t>
  </si>
  <si>
    <t>Mestské zastupiteľstvo v Trenčíne schvaľuje</t>
  </si>
  <si>
    <t>Rozpočet Mesta Trenčín na rok 2003</t>
  </si>
  <si>
    <r>
      <t>Použitie finančných prostriedkov vo výške 7 610 tis.Sk z vytvoreného rezervného fondu</t>
    </r>
    <r>
      <rPr>
        <sz val="10"/>
        <rFont val="Arial CE"/>
        <family val="2"/>
      </rPr>
      <t xml:space="preserve"> v súlade </t>
    </r>
  </si>
  <si>
    <t xml:space="preserve">s § 30 zákona č.303/1995 Z.z. o rozpočtových pravidlách v znení neskorších predpisov </t>
  </si>
  <si>
    <t xml:space="preserve">na podporu mládežníckeho futbalu v Trenčíne,o použití rozhodne MsZ v Trenčíne a dotáciu FK Laugaricio Trenčín, a.s. </t>
  </si>
  <si>
    <t>na prevádzku futbalového štadióna v roku 2003 a zabezpečenie prevádzky zimného štadióna na I.polrok 2003</t>
  </si>
  <si>
    <t xml:space="preserve">   z toho:</t>
  </si>
  <si>
    <t xml:space="preserve">        Program 2:   Propagácia a marketing</t>
  </si>
  <si>
    <t xml:space="preserve">        Program 1:   Plánovanie, manažment a kontrola</t>
  </si>
  <si>
    <t>PROGRAM 1:     Plánovanie, manažment a kontrola</t>
  </si>
  <si>
    <t>klasifik.</t>
  </si>
  <si>
    <t>Akti-</t>
  </si>
  <si>
    <t>vita</t>
  </si>
  <si>
    <t>Evidencia obyvateľstva</t>
  </si>
  <si>
    <t>01.1.1.6.</t>
  </si>
  <si>
    <t>03.2.0.</t>
  </si>
  <si>
    <t>Ochrana pred požiarmi</t>
  </si>
  <si>
    <t>6</t>
  </si>
  <si>
    <t>7</t>
  </si>
  <si>
    <t>8</t>
  </si>
  <si>
    <t>08.1.0.</t>
  </si>
  <si>
    <t>06.4.0.</t>
  </si>
  <si>
    <t>Verejné osvetlenie</t>
  </si>
  <si>
    <t>PROGRAM 1:  PLÁNOVANIE, MANAŽMENT A KONTROLA</t>
  </si>
  <si>
    <t>Členstvo v samosprávnych org.a združeniach</t>
  </si>
  <si>
    <t>Územné plánovanie a architektonicko-urba-</t>
  </si>
  <si>
    <t>nistické zámery a štúdie</t>
  </si>
  <si>
    <t>Vnútorná kontrola</t>
  </si>
  <si>
    <t>Audit  a  rating</t>
  </si>
  <si>
    <t>PROGRAM 2:  PROPAGÁCIA  A  MARKETING</t>
  </si>
  <si>
    <t>Organizácia občianskych obradov</t>
  </si>
  <si>
    <t>Činnosť matriky</t>
  </si>
  <si>
    <t>Civilná ochrana</t>
  </si>
  <si>
    <t>Zvoz a odvoz odpadu</t>
  </si>
  <si>
    <t>Podpora kultúrnych podujatí</t>
  </si>
  <si>
    <t>Dotácie na šport</t>
  </si>
  <si>
    <t>Správa a údržba verejných priestranstiev</t>
  </si>
  <si>
    <t xml:space="preserve"> - materiálno-technické vybavenie</t>
  </si>
  <si>
    <t>Výkon funkcie prednostu</t>
  </si>
  <si>
    <t>Mzdy, platy a ostatné osobné vyrovnania</t>
  </si>
  <si>
    <t>Poistné a príspevky do poisťovní</t>
  </si>
  <si>
    <t>01.3.3.</t>
  </si>
  <si>
    <t>Iné všeobecné služby - matrika</t>
  </si>
  <si>
    <t>08.4.0.</t>
  </si>
  <si>
    <t>02.2.0.</t>
  </si>
  <si>
    <t>04.5.1.</t>
  </si>
  <si>
    <t xml:space="preserve">Cestná doprava 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</si>
  <si>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</si>
  <si>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</si>
  <si>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</si>
  <si>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</si>
  <si>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</si>
  <si>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</si>
  <si>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</si>
  <si>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</si>
  <si>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</si>
  <si>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09.1.2.1.</t>
  </si>
  <si>
    <t xml:space="preserve"> - poistenie budov</t>
  </si>
  <si>
    <t xml:space="preserve"> - vzdelávacie poukazy</t>
  </si>
  <si>
    <t xml:space="preserve"> - tovary a služby</t>
  </si>
  <si>
    <t xml:space="preserve"> - príjmy</t>
  </si>
  <si>
    <t>Školy a školské zariadenia s p.s.</t>
  </si>
  <si>
    <t>09.5.0.1.</t>
  </si>
  <si>
    <t>18</t>
  </si>
  <si>
    <t>09.1.1.1.</t>
  </si>
  <si>
    <t>Náboženské a iné spoločenské služby</t>
  </si>
  <si>
    <t>04.4.3.</t>
  </si>
  <si>
    <t xml:space="preserve">Rozpočet </t>
  </si>
  <si>
    <t>Rozšírenie služieb web</t>
  </si>
  <si>
    <t>daň za psa</t>
  </si>
  <si>
    <t>211</t>
  </si>
  <si>
    <t>Dividendy</t>
  </si>
  <si>
    <t>027</t>
  </si>
  <si>
    <t>Základná škola s materskou školou</t>
  </si>
  <si>
    <t>Materská škola</t>
  </si>
  <si>
    <t>Školský klub detí</t>
  </si>
  <si>
    <t>Školská jedáleň</t>
  </si>
  <si>
    <t>poplatky a platby za MŠ</t>
  </si>
  <si>
    <t>2011</t>
  </si>
  <si>
    <t xml:space="preserve">        Program 3:   Služby občanom</t>
  </si>
  <si>
    <t xml:space="preserve">        Program 4:   Bezpečnosť, právo a poriadok</t>
  </si>
  <si>
    <t xml:space="preserve">        Program 5:   Odpadové hospodárstvo</t>
  </si>
  <si>
    <t xml:space="preserve">        Program 6:   Komunikácie</t>
  </si>
  <si>
    <t xml:space="preserve">        Program 7:   Vzdelávanie</t>
  </si>
  <si>
    <t xml:space="preserve">        Program 8: Kultúra</t>
  </si>
  <si>
    <t xml:space="preserve">        Program 9: Šport</t>
  </si>
  <si>
    <t xml:space="preserve">        Program 10: Prostredie pre život</t>
  </si>
  <si>
    <t>Výkon funkcie starostu</t>
  </si>
  <si>
    <t>Zámer:</t>
  </si>
  <si>
    <t>efektivita práce - priblíženie sa k občanom</t>
  </si>
  <si>
    <t xml:space="preserve">         </t>
  </si>
  <si>
    <t>rok</t>
  </si>
  <si>
    <t>Zodpovednosť:</t>
  </si>
  <si>
    <t>Cieľ</t>
  </si>
  <si>
    <t>Merateľný ukazovateľ:</t>
  </si>
  <si>
    <t>Výstup/výsledok</t>
  </si>
  <si>
    <t xml:space="preserve">Rok </t>
  </si>
  <si>
    <t>R = r.2009</t>
  </si>
  <si>
    <t>R+1</t>
  </si>
  <si>
    <t>R+2</t>
  </si>
  <si>
    <t>Plánovaná hodnota</t>
  </si>
  <si>
    <t xml:space="preserve">Skutočná hodnota k 30.6. </t>
  </si>
  <si>
    <t>% zodpovedaných podnetov zo všetkých uplatnených podnetov občanov</t>
  </si>
  <si>
    <t>Skutočná hodnota k 30.6.</t>
  </si>
  <si>
    <t>prednosta obecného úradu</t>
  </si>
  <si>
    <t xml:space="preserve">Dosiahnuť otvorenú komunikáciu </t>
  </si>
  <si>
    <t xml:space="preserve">počet prijatých občanov </t>
  </si>
  <si>
    <t>Zabezpečiť účinné napĺňanie rozhodnutí obecného zastupiteľstva</t>
  </si>
  <si>
    <t>percento splnených úloh uložených  OcZ v stanovenom termíne zo všetkých</t>
  </si>
  <si>
    <t>Komentár:</t>
  </si>
  <si>
    <t>procestov samosprávy, výdavky v rámci tohto</t>
  </si>
  <si>
    <t xml:space="preserve">prvku sú reprezentačné, ostatné vú zahrnuté v </t>
  </si>
  <si>
    <t xml:space="preserve">programe Administrtíva a predstavujú režijné </t>
  </si>
  <si>
    <t>náklady, mzdy, poistné, odvody do poisťovní.</t>
  </si>
  <si>
    <t>Zodpovednosť</t>
  </si>
  <si>
    <t>Skutočná hodnota k 30.6. .</t>
  </si>
  <si>
    <t>vyhodnocovanie plnenia stanovených úloh.</t>
  </si>
  <si>
    <t xml:space="preserve">Výdavky sú reprezentačné, ostané režijné </t>
  </si>
  <si>
    <t>náklady sú v programe Adminitratíva.</t>
  </si>
  <si>
    <t>prednosta OcÚ, starosta obce</t>
  </si>
  <si>
    <t>počet organizácií a združení, v ktorých je obec členom</t>
  </si>
  <si>
    <t xml:space="preserve">Rozpočet podprogramu </t>
  </si>
  <si>
    <t>ciach a združeniach, účasť na stretnutiach s</t>
  </si>
  <si>
    <t>cieľom aktívne presadiť záujem obce.</t>
  </si>
  <si>
    <t xml:space="preserve">Rozpočet  podprogramu </t>
  </si>
  <si>
    <t>Zabezpečiť rozvoj obce</t>
  </si>
  <si>
    <t>predpokladaný počet projektov a žiadostí na získanie cudzích zdrojov za rok</t>
  </si>
  <si>
    <t>obce.</t>
  </si>
  <si>
    <t>Vo výdavkoch sú zahrnuté mzdy a odvody</t>
  </si>
  <si>
    <t>do poisťovní.</t>
  </si>
  <si>
    <t>zabezpečiť efektívne využitie fin. prostriedkov, odstrániť nedostatky vo vedení účtovníctva</t>
  </si>
  <si>
    <t>obce audítorom.</t>
  </si>
  <si>
    <t>prednosta OcÚ, starosta obce, ekonóm</t>
  </si>
  <si>
    <t>Prezentácia obce</t>
  </si>
  <si>
    <t xml:space="preserve">Propagácia a prezentácia obce </t>
  </si>
  <si>
    <t xml:space="preserve">Kronika obce </t>
  </si>
  <si>
    <t>PROGRAM 2:  PROPAGÁCIA A MARKETING</t>
  </si>
  <si>
    <t>známa obec v Trenčianskom kraji</t>
  </si>
  <si>
    <t>prednosta, starosta</t>
  </si>
  <si>
    <t>Zabezpečiť aktívnu propagáciu a prezentáciu obce</t>
  </si>
  <si>
    <t>počet vydaných druhov propagačných a informačných materiálov obce za rok</t>
  </si>
  <si>
    <t>počet prezentácií publikovaných v periodiku Kopaničiar expres za rok</t>
  </si>
  <si>
    <t>Propagácia obce, jej športových,</t>
  </si>
  <si>
    <t>kultúrnych a spoločenských podujatí</t>
  </si>
  <si>
    <t>v miestnej tlačí i na internete.</t>
  </si>
  <si>
    <t>Zabezpečiť zachovanie histórie pre ďalšie generácie</t>
  </si>
  <si>
    <t>počet zaznamenanýcha udalostí za rok</t>
  </si>
  <si>
    <t>Zameranie na zebezepčenie zaznamenania</t>
  </si>
  <si>
    <t>udalostí života obce do kroniky.</t>
  </si>
  <si>
    <t>Výdavky sú určené na odmenu kronikára.</t>
  </si>
  <si>
    <t>Kvety, vence, darčeky</t>
  </si>
  <si>
    <t>Časopis Krajnianske noviny</t>
  </si>
  <si>
    <t>08.3.0</t>
  </si>
  <si>
    <t>PROGRAM 3:  SLUŽBY  OBČANOM</t>
  </si>
  <si>
    <t>PROGRAM 3:     Služby občanom</t>
  </si>
  <si>
    <t>Rozpočet na rok 2010</t>
  </si>
  <si>
    <t>Rozpočet na rok 2011</t>
  </si>
  <si>
    <t>PROGRAM 3:  Služby občanom</t>
  </si>
  <si>
    <t>Kvalitné a flexibilné služby pre obyvateľov a podnikateľov</t>
  </si>
  <si>
    <t>priemerný počet úkonov vykonaných matrikou  za rok</t>
  </si>
  <si>
    <t>prednosta</t>
  </si>
  <si>
    <t xml:space="preserve">Podprogram 1.1:  Výkon funkcie starostu  </t>
  </si>
  <si>
    <t xml:space="preserve">Podprogram 1.2:  Výkon funkcie prednostu     </t>
  </si>
  <si>
    <t xml:space="preserve">Podprogram 1.3:  Členstvo v združeniach     </t>
  </si>
  <si>
    <t>Podprogram 1.4:  Územné plánovanie, architektonické štúdie</t>
  </si>
  <si>
    <t>Podprogram 1.5:  vnútorná kontrola</t>
  </si>
  <si>
    <t>Podprogram 1.6: audit</t>
  </si>
  <si>
    <t>Podprogram predstavuje činnosť riadenia všetkých</t>
  </si>
  <si>
    <t xml:space="preserve">Podprogram predstavuje činnosť: riadenie OcÚ, </t>
  </si>
  <si>
    <t>Podprogram predstavuje aktivity obce v organizá-</t>
  </si>
  <si>
    <t>Podprogram predstavuje činnosť kontrolóra</t>
  </si>
  <si>
    <t>Podprogram predstavuje overenie účtovníctva</t>
  </si>
  <si>
    <t>Podprogram 3.1:  Organizácia občianskych programov</t>
  </si>
  <si>
    <t>Zabezpečiť dôstojnú organizáciu všetkých druhov občianskych obradov</t>
  </si>
  <si>
    <t>predpokladaný počet zrealizovaných uvítaní do života za rok</t>
  </si>
  <si>
    <t>predpokladaný počet sobášov za rok</t>
  </si>
  <si>
    <t>predpokladaný počet občianskych pohrebov za rok</t>
  </si>
  <si>
    <t>predpokladaný počet ostatných obradov za rok</t>
  </si>
  <si>
    <t>Podprogram 3.2:  Matrika</t>
  </si>
  <si>
    <t xml:space="preserve">Podprogram predstavuje činnosti: </t>
  </si>
  <si>
    <t>organizačno-materiálové zabezpečenie obč.</t>
  </si>
  <si>
    <t>obradov, prijatív obradnej sále, spoločenské podujatia.</t>
  </si>
  <si>
    <t>Financujú sa kvety, vence, odmeny účinkujúcim, vecné</t>
  </si>
  <si>
    <t>dary.</t>
  </si>
  <si>
    <t>Zabezpečiť činnosť matriky</t>
  </si>
  <si>
    <t>zápisy do matriky, vedenie osobitnej matriky</t>
  </si>
  <si>
    <t>vystavenie druhopisu rodného, sobášneho,</t>
  </si>
  <si>
    <t>úmrtného listu, štatistické hlásenia.</t>
  </si>
  <si>
    <t xml:space="preserve">Vo výdavkoch sú mzdy a poistné, tovary a </t>
  </si>
  <si>
    <t>služby matrikára.</t>
  </si>
  <si>
    <t>priemerný čas na vykonanie dožiadaní a príslušnej agendy</t>
  </si>
  <si>
    <t>Zabezpečiť skutočnú evidenciu obyvateľstva</t>
  </si>
  <si>
    <t>12 dní</t>
  </si>
  <si>
    <t>Podprogram 3.4:  Krajnianske noviny</t>
  </si>
  <si>
    <t>Stavebný poriadok</t>
  </si>
  <si>
    <t>Podprogram 3.4:  Evidencia obyvateľstva</t>
  </si>
  <si>
    <t>Podprogram 3.3: Stavebný poriadok</t>
  </si>
  <si>
    <t>Zabezpečiť efektívny výkon rozhodovacej činnosti - prenesený výkon štátu</t>
  </si>
  <si>
    <t>počet potencionálnych žiadateľov</t>
  </si>
  <si>
    <t>zabezpečiť prevod peňažných prostriedkov</t>
  </si>
  <si>
    <t>na spoločnú stavebnú úradovňu v Myjave.</t>
  </si>
  <si>
    <t>kancelárske potreby, poštovné.</t>
  </si>
  <si>
    <t>Peň. prostriedky sú určené na mzdy, odvody,</t>
  </si>
  <si>
    <t>Evidencia obyvateľstva v zmysle</t>
  </si>
  <si>
    <t xml:space="preserve">platnej legislatívy. </t>
  </si>
  <si>
    <t>Zahŕňa mzdy, odvody, kan. potreby.</t>
  </si>
  <si>
    <t>počet vydaných čísel za rok</t>
  </si>
  <si>
    <t>Zabezpečiť informovanosť obyvateľstva</t>
  </si>
  <si>
    <t>PROGRAM 4:  Bezpečnosť</t>
  </si>
  <si>
    <t>PROGRAM 4:  BEZPEČNOSŤ</t>
  </si>
  <si>
    <t>PROGRAM 4:     Bezpečnosť</t>
  </si>
  <si>
    <t>Pripravenosť obyvateľov a obce v čase krízovej situácie</t>
  </si>
  <si>
    <t>Podprogram 4.1:  Civilná obrana</t>
  </si>
  <si>
    <t>Zabezpečiť bezpečnosť občanov</t>
  </si>
  <si>
    <t>počet kontrolovaných CO skladov</t>
  </si>
  <si>
    <t>udržiavanie CO skladov - prostriedky sú určené</t>
  </si>
  <si>
    <t>na odmenu skladníka CO.</t>
  </si>
  <si>
    <t>Podprogram 4.2:  Požiarna ochrana</t>
  </si>
  <si>
    <t>dobrovoľný hasičský zbor</t>
  </si>
  <si>
    <t>Zabezpečiť ochranu občanov a majetku</t>
  </si>
  <si>
    <t>počet cvičení za rok</t>
  </si>
  <si>
    <t xml:space="preserve">Zabezpečenie ochrany majetku a obyvateľov </t>
  </si>
  <si>
    <t>pred požiarom, náklady zahŕňajú výdavky</t>
  </si>
  <si>
    <t>na materiál, cvičenia, energie, PHM.</t>
  </si>
  <si>
    <t>PROGRAM 5:  ODPADOVÉ  HOSPODÁRSTVO</t>
  </si>
  <si>
    <t>PROGRAM 5:     Odpadové hospodárstvo</t>
  </si>
  <si>
    <t>Vývoz odpadu - popolnice</t>
  </si>
  <si>
    <t>Likvidácia odpadu - kontajner</t>
  </si>
  <si>
    <t>Veľkoobjemové kontajnery</t>
  </si>
  <si>
    <t>Nakladanie s odp. vodami</t>
  </si>
  <si>
    <t>05.2.0</t>
  </si>
  <si>
    <t>odkanalizovanie Dobrá Mera</t>
  </si>
  <si>
    <t>odkanalizovanie - štúdia</t>
  </si>
  <si>
    <t>chodníky</t>
  </si>
  <si>
    <t>Údržba chodníkov</t>
  </si>
  <si>
    <t>rekonštrukcia chodníkov</t>
  </si>
  <si>
    <t>rekonštrukcia ČOV - granty</t>
  </si>
  <si>
    <t>Súvislá rekonštrukcia MK</t>
  </si>
  <si>
    <t>PROGRAM 6: POZEMNÉ  KOMUNIKÁCIE</t>
  </si>
  <si>
    <t>PROGRAM 6:     Pozemné komunikácie</t>
  </si>
  <si>
    <t>rekonštrukcia - cesty, chodníky granty</t>
  </si>
  <si>
    <t>PROGRAM 7:  VZDELÁVANIE</t>
  </si>
  <si>
    <t>ZŠ s MŠ Krajné       z toho:</t>
  </si>
  <si>
    <t xml:space="preserve"> - dopravné</t>
  </si>
  <si>
    <t xml:space="preserve"> - zdravie v školách</t>
  </si>
  <si>
    <t xml:space="preserve"> - mzdy </t>
  </si>
  <si>
    <t>PROGRAM 7:     Vdezlávanie</t>
  </si>
  <si>
    <t xml:space="preserve"> - dotácia - výchovný proces</t>
  </si>
  <si>
    <t xml:space="preserve"> - prevádzkové náklady</t>
  </si>
  <si>
    <t xml:space="preserve"> - rekonštrukcie školy</t>
  </si>
  <si>
    <t>PROGRAM 8:  KULTÚRA</t>
  </si>
  <si>
    <t>PROGRAM 8:     Kultúra</t>
  </si>
  <si>
    <t>08.2.0.</t>
  </si>
  <si>
    <t>Súbor Krajňanec</t>
  </si>
  <si>
    <t>Knižnica</t>
  </si>
  <si>
    <t>Klub dôchodcov</t>
  </si>
  <si>
    <t>rekonštrukcia kultúrneho strediska PZ</t>
  </si>
  <si>
    <t>Dotácie pre telovýchovné a šport.kluby na činnosť</t>
  </si>
  <si>
    <t>PROGRAM 9:  ŠPORT</t>
  </si>
  <si>
    <t>PROGRAM 9:     Šport</t>
  </si>
  <si>
    <t>rekonštrukcia kult. Strediska PZ</t>
  </si>
  <si>
    <t>Elektrická energia</t>
  </si>
  <si>
    <t>Prevádzka VO</t>
  </si>
  <si>
    <t>Rekonštrukcia VO</t>
  </si>
  <si>
    <t>výsadba stromov, živých plotov a ich údržba</t>
  </si>
  <si>
    <t>06.3.0.</t>
  </si>
  <si>
    <t>Verejný vodovod</t>
  </si>
  <si>
    <t>všeobecný materiál</t>
  </si>
  <si>
    <t>rekonštrukcia  - u Stanov, Žadovica, Podvrch</t>
  </si>
  <si>
    <t>rekonštrukcia - záchyt prameňa Dobrá Mera</t>
  </si>
  <si>
    <t>PROGRAM 10:  PROSTREDIE  PRE  ŽIVOT</t>
  </si>
  <si>
    <t>PROGRAM 10:     Prostredie pre život</t>
  </si>
  <si>
    <t>Revitalizácia obce</t>
  </si>
  <si>
    <t>revizalizácia obce</t>
  </si>
  <si>
    <t>PROGRAM 11:  PODPORNÁ  ČINNOSŤ</t>
  </si>
  <si>
    <t>PROGRAM 11:     Podporná činnosť</t>
  </si>
  <si>
    <t>všeobecný materiál OS</t>
  </si>
  <si>
    <t>cestovné</t>
  </si>
  <si>
    <t>PHM - obecný úrad, dialničné známky, údržba áut</t>
  </si>
  <si>
    <t>PHM - stroje OS</t>
  </si>
  <si>
    <t>splácanie úrokov z úveru</t>
  </si>
  <si>
    <t>poistenie majetku obce</t>
  </si>
  <si>
    <t>všeobecné služby</t>
  </si>
  <si>
    <t xml:space="preserve">        Program 11: Podporný program</t>
  </si>
  <si>
    <t>014</t>
  </si>
  <si>
    <t>daň za jadrové zariadenie</t>
  </si>
  <si>
    <t>úver VÚB</t>
  </si>
  <si>
    <t>PROGRAM 5:  Odpadové hospodárstvo</t>
  </si>
  <si>
    <t xml:space="preserve">Pravidelná likvidácia odpadov </t>
  </si>
  <si>
    <t>Podprogram 5.1:  zvoz a odvoz odpadu</t>
  </si>
  <si>
    <t>Zabezpečiť nákladovo efektívny zvoz a odvoz odpadov rešpektujúci potreby obyvateľov</t>
  </si>
  <si>
    <t>predpokladané množstvo vzniknutého odpadu za rok v tonách</t>
  </si>
  <si>
    <t>Technický úsek</t>
  </si>
  <si>
    <t>pravidelná likvidácia komunálneho odpadu, financujú</t>
  </si>
  <si>
    <t>sa výdavky na odvoz TKO, skládku a likvidáciu.</t>
  </si>
  <si>
    <t>Podprogram 5.2: Nakladanie s odp. vodami</t>
  </si>
  <si>
    <t>pokračovanie v akcii "Veľká Javorina-Bradlo"</t>
  </si>
  <si>
    <t>odkanalizovanie Dobrá Mera, Potôčkovia,</t>
  </si>
  <si>
    <t>vypracovanie štúdiu</t>
  </si>
  <si>
    <t>starosta obce</t>
  </si>
  <si>
    <t>efektívnejšie využitie ČOV</t>
  </si>
  <si>
    <t>novopripojené subjekty</t>
  </si>
  <si>
    <t>PROGRAM 6:  Pozemné komunikácie</t>
  </si>
  <si>
    <t>Bezpečná, pohodlná a kvalitná cestná premávka</t>
  </si>
  <si>
    <t>Podprogram 6.1:  pozemné komunikácie</t>
  </si>
  <si>
    <t>Zabezpečiť bezpečnosť cestnej premávky počas zimných mesiacov</t>
  </si>
  <si>
    <t>technický úsek</t>
  </si>
  <si>
    <t>predpokladaná  dĺžka posypaných komunikácií   z celkovej dĺžky za rok v km</t>
  </si>
  <si>
    <t>rekonštrukcia miestnych komunikácii</t>
  </si>
  <si>
    <t>celková dĺžka miestnych komunikácii v km</t>
  </si>
  <si>
    <t>predpokladaná dĺžka rekonštrukcie v km</t>
  </si>
  <si>
    <t>Podprogram 6.2:  chodníky</t>
  </si>
  <si>
    <t>Zabezpečiť bezpečnosť chodcov</t>
  </si>
  <si>
    <t>predpokladaná  dĺžka posypaných a odhrnutých chodníkov  v m</t>
  </si>
  <si>
    <t>percento pospaných chodníkov z celkovej dĺžky</t>
  </si>
  <si>
    <t>celková dĺžka chodníkov v m</t>
  </si>
  <si>
    <t>predpokladaná dĺžka rekonštrukcie v m</t>
  </si>
  <si>
    <t>PROGRAM 7:  vzdelávanie</t>
  </si>
  <si>
    <t>centrum vezdelávanie i pre okolité obce</t>
  </si>
  <si>
    <t>Zabezpečiť kvalitný výchovno-vzdelávací proces</t>
  </si>
  <si>
    <t>riaditeľ školy</t>
  </si>
  <si>
    <t>počet žiakov v ZŠ a MŠ</t>
  </si>
  <si>
    <t>% nárast žiakov v škole po rekonštrukcii budovy</t>
  </si>
  <si>
    <t>financovanie chodu školy, materskej školy,</t>
  </si>
  <si>
    <t>školského klubu a školskej jedálne.</t>
  </si>
  <si>
    <t>PROGRAM 8:  Kultúra</t>
  </si>
  <si>
    <t>zachovanie a udržanie tradícii v obci</t>
  </si>
  <si>
    <t>počet zorganizovaných programov pre obyvateľov obce za rok</t>
  </si>
  <si>
    <t>počet vystúpení súboru</t>
  </si>
  <si>
    <t>udržiavanie a návrat k tradíciam</t>
  </si>
  <si>
    <t>vedúca súboru</t>
  </si>
  <si>
    <t>Rozpočet programu</t>
  </si>
  <si>
    <t>Program obsahuje náklady na chod folklórneho súboru,</t>
  </si>
  <si>
    <t xml:space="preserve">náklady na chod knižnice a výdavky súvisiace s </t>
  </si>
  <si>
    <t>činnosťou klubu dôchodcov.</t>
  </si>
  <si>
    <t>šport pre verejnosť</t>
  </si>
  <si>
    <t>Program obsahuje náklady na fungovanie</t>
  </si>
  <si>
    <t xml:space="preserve">športového futbalového klubu v obci. </t>
  </si>
  <si>
    <t>predseda športového klubuv</t>
  </si>
  <si>
    <t>priblíženie športu mládeži</t>
  </si>
  <si>
    <t>počet záujemcov o futbal z radu mládeže</t>
  </si>
  <si>
    <t>PROGRAM 9:  Šport</t>
  </si>
  <si>
    <t>PROGRAM 10:  Prostrednie pre život</t>
  </si>
  <si>
    <t>Zdravé protredie pre život, prácu a oddych obyvateľov i návštevníkov obce</t>
  </si>
  <si>
    <t>Podprogram 10.1:  verejné osvetlenie</t>
  </si>
  <si>
    <t>minimálny podiel  vyseparovaného odpadu z celkového objemu KO odovzdaného na ďalšie zhodnotenie za rok</t>
  </si>
  <si>
    <t>percento posypaných komunikácii z celkovej dĺžky</t>
  </si>
  <si>
    <t>Zabezpečiť efektívnu prevádzku verejného osvetlenia</t>
  </si>
  <si>
    <t xml:space="preserve">počet prevádzkovaných svetelných bodov </t>
  </si>
  <si>
    <t xml:space="preserve">Zabezpečiť  revitalizáciu plôch  zelene </t>
  </si>
  <si>
    <t>Podprogram 10.3:  Verejný vodovod</t>
  </si>
  <si>
    <t>obmena svetelných bodov v %</t>
  </si>
  <si>
    <t>Podprogram 10.2:  revitalizácia obce</t>
  </si>
  <si>
    <t>plocha upravených verejných priestranstiev  z celkovej plochy verejných priestranstiev v %</t>
  </si>
  <si>
    <t>Zabezpečiť  napojenie domácností na VV</t>
  </si>
  <si>
    <t>dĺžka zásobovacej siete v m</t>
  </si>
  <si>
    <t>počet pripojených domácností</t>
  </si>
  <si>
    <t>údržbu a rekonštrukciu vejného osvetlenia v obci,</t>
  </si>
  <si>
    <t>náklady na el. energiu, mzdy a materiál.</t>
  </si>
  <si>
    <t>podprogram zahŕňa celkovú rekonštrukciu</t>
  </si>
  <si>
    <t>verejných priestranstiev v rámci revitalizácie obce.</t>
  </si>
  <si>
    <t xml:space="preserve">v nákladoch na podprogram  sú </t>
  </si>
  <si>
    <t>zahrnuté výdyvky na rekonštrukciu</t>
  </si>
  <si>
    <t>záchytného prameňa Dobrá Mera,</t>
  </si>
  <si>
    <t>vybudovanie vodovodu u Stanov, Žadovica,</t>
  </si>
  <si>
    <t>Podrch a rómska osada.</t>
  </si>
  <si>
    <t>PROGRAM 11:  Podporná činnosť</t>
  </si>
  <si>
    <t>maximálny funkčný chod Obecného úradu</t>
  </si>
  <si>
    <t>a činnosť obecného úradu - mzdy, poistenie,</t>
  </si>
  <si>
    <t>materiálové náklady, PHM, ostatné služby.</t>
  </si>
  <si>
    <t>2012</t>
  </si>
  <si>
    <t>zabezpečiť informovanosť obyvateľov obce.</t>
  </si>
  <si>
    <t xml:space="preserve">Oboznámenie sa návštevníkov  so </t>
  </si>
  <si>
    <t>životom v obci.</t>
  </si>
  <si>
    <t>Program 1:</t>
  </si>
  <si>
    <t>Program 2:</t>
  </si>
  <si>
    <t>Program 3:</t>
  </si>
  <si>
    <t>Program 4:</t>
  </si>
  <si>
    <t>Program 5:</t>
  </si>
  <si>
    <t>Program 6:</t>
  </si>
  <si>
    <t>Program 7:</t>
  </si>
  <si>
    <t>Program 8:</t>
  </si>
  <si>
    <t>Program 9:</t>
  </si>
  <si>
    <t>Program 10:</t>
  </si>
  <si>
    <t>Program 11:</t>
  </si>
  <si>
    <t>Plánovanie, manažment a kontrola</t>
  </si>
  <si>
    <t>Propagácia a marketing</t>
  </si>
  <si>
    <t>Služby občanom</t>
  </si>
  <si>
    <t>Bezpečnosť, právo a poriadok</t>
  </si>
  <si>
    <t>Odpadové hospodárstvo</t>
  </si>
  <si>
    <t>Komunikácie</t>
  </si>
  <si>
    <t>Vzdelávanie</t>
  </si>
  <si>
    <t>Kultúra</t>
  </si>
  <si>
    <t>Šport</t>
  </si>
  <si>
    <t>Prostredie pre život</t>
  </si>
  <si>
    <t>Podporný program</t>
  </si>
  <si>
    <t>1. Výkon funkcie starostu</t>
  </si>
  <si>
    <t>3. Členstvo v samospr. org. a združeniach</t>
  </si>
  <si>
    <t>2. Výkon funkcie prednostu</t>
  </si>
  <si>
    <t>4. Územné plánovanie, architektonicko-urbanistické zámery a štúdie</t>
  </si>
  <si>
    <t>5. Vnútorná kontrola</t>
  </si>
  <si>
    <t>6. Audit a rating</t>
  </si>
  <si>
    <t>Podprogram:</t>
  </si>
  <si>
    <t>1. Propagácia a prezentácia obce</t>
  </si>
  <si>
    <t>2. Kronika obce</t>
  </si>
  <si>
    <t>1. Organizácia občianskych obradov</t>
  </si>
  <si>
    <t>2. Činnosť matriky</t>
  </si>
  <si>
    <t>3. Evidencia obyvateľstva</t>
  </si>
  <si>
    <t>4. Krajnianske noviny</t>
  </si>
  <si>
    <t>1. Civilná obrana</t>
  </si>
  <si>
    <t>2. Ochrana pred požiarmi</t>
  </si>
  <si>
    <t>1. Zvoz odpadu</t>
  </si>
  <si>
    <t>2. Nakladanie s odpadovými vodami</t>
  </si>
  <si>
    <t>1. Správa a údržba pozemných komunikácii</t>
  </si>
  <si>
    <t>2. Správa a údržba verejných priestranstiev</t>
  </si>
  <si>
    <t>1. Verejné osvetlenie</t>
  </si>
  <si>
    <t>2. Verejná zeleň</t>
  </si>
  <si>
    <t>3. Verejný vodovod</t>
  </si>
  <si>
    <t>Obsah programového rozpočtu 2010-2012</t>
  </si>
  <si>
    <t>Rozpočet na rok 2012</t>
  </si>
  <si>
    <t xml:space="preserve"> R = r.2010</t>
  </si>
  <si>
    <t>R = r.2010</t>
  </si>
  <si>
    <t>Zabezpečiť účasť obce v regionálnych organizáciách a združeniach</t>
  </si>
  <si>
    <t>(v  EUR)</t>
  </si>
  <si>
    <t>(v   EUR)</t>
  </si>
  <si>
    <t>Spolu</t>
  </si>
  <si>
    <t xml:space="preserve"> EUR)</t>
  </si>
  <si>
    <t>(EUR)</t>
  </si>
  <si>
    <t>Rozpočet 2010</t>
  </si>
  <si>
    <t>Rozpočet 2011</t>
  </si>
  <si>
    <t>Rozpočet 2012</t>
  </si>
  <si>
    <t>EUR)</t>
  </si>
  <si>
    <t>Kap. výdavky zahŕňajú odkanalizovanie lok. Dobrá Mera</t>
  </si>
  <si>
    <t>a štúdie odkanalizovania obce.</t>
  </si>
  <si>
    <t>( EUR)</t>
  </si>
  <si>
    <t>R =2010</t>
  </si>
  <si>
    <t>údržbu miestnych komunikácií,</t>
  </si>
  <si>
    <t>rekonštrukciu lesných ciest</t>
  </si>
  <si>
    <t>letná a zimná údržba chodníkov</t>
  </si>
  <si>
    <t>miestne komunikácie</t>
  </si>
  <si>
    <t>úver</t>
  </si>
  <si>
    <t>príjem úveru</t>
  </si>
  <si>
    <t>Programový rozpočet Obce Krajné na rok 2010-2012</t>
  </si>
  <si>
    <t xml:space="preserve">Bežné príjmy </t>
  </si>
</sst>
</file>

<file path=xl/styles.xml><?xml version="1.0" encoding="utf-8"?>
<styleSheet xmlns="http://schemas.openxmlformats.org/spreadsheetml/2006/main">
  <numFmts count="25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"/>
    <numFmt numFmtId="165" formatCode="#,##0.0"/>
    <numFmt numFmtId="166" formatCode="#,##0.000"/>
    <numFmt numFmtId="167" formatCode="0.000"/>
    <numFmt numFmtId="168" formatCode="0.0000"/>
    <numFmt numFmtId="169" formatCode="0.00000"/>
    <numFmt numFmtId="170" formatCode="&quot;Áno&quot;;&quot;Áno&quot;;&quot;Nie&quot;"/>
    <numFmt numFmtId="171" formatCode="&quot;Pravda&quot;;&quot;Pravda&quot;;&quot;Nepravda&quot;"/>
    <numFmt numFmtId="172" formatCode="&quot;Zapnuté&quot;;&quot;Zapnuté&quot;;&quot;Vypnuté&quot;"/>
    <numFmt numFmtId="173" formatCode="[$€-2]\ #\ ##,000_);[Red]\([$€-2]\ #\ ##,000\)"/>
    <numFmt numFmtId="174" formatCode="[$€-2]\ #,##0"/>
    <numFmt numFmtId="175" formatCode="#,##0\ &quot;Sk&quot;"/>
    <numFmt numFmtId="176" formatCode="[$€-2]\ #,##0.0"/>
    <numFmt numFmtId="177" formatCode="[$€-2]\ #,##0.00"/>
    <numFmt numFmtId="178" formatCode="#,##0\ _S_k"/>
    <numFmt numFmtId="179" formatCode="[$€-2]\ #,##0.000"/>
    <numFmt numFmtId="180" formatCode="[$€-2]\ #,##0.0000"/>
  </numFmts>
  <fonts count="99">
    <font>
      <sz val="10"/>
      <name val="Arial"/>
      <family val="0"/>
    </font>
    <font>
      <sz val="8"/>
      <name val="Arial"/>
      <family val="0"/>
    </font>
    <font>
      <b/>
      <i/>
      <sz val="14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i/>
      <sz val="8"/>
      <name val="Arial CE"/>
      <family val="2"/>
    </font>
    <font>
      <b/>
      <sz val="9"/>
      <name val="Arial CE"/>
      <family val="0"/>
    </font>
    <font>
      <sz val="9"/>
      <name val="Arial CE"/>
      <family val="2"/>
    </font>
    <font>
      <b/>
      <sz val="10"/>
      <name val="Arial CE"/>
      <family val="0"/>
    </font>
    <font>
      <b/>
      <sz val="11"/>
      <name val="Arial CE"/>
      <family val="0"/>
    </font>
    <font>
      <b/>
      <i/>
      <sz val="12"/>
      <name val="Arial CE"/>
      <family val="0"/>
    </font>
    <font>
      <b/>
      <sz val="10"/>
      <name val="Arial"/>
      <family val="2"/>
    </font>
    <font>
      <b/>
      <sz val="12"/>
      <name val="Arial CE"/>
      <family val="2"/>
    </font>
    <font>
      <sz val="12"/>
      <name val="Arial CE"/>
      <family val="2"/>
    </font>
    <font>
      <sz val="6"/>
      <name val="Arial CE"/>
      <family val="2"/>
    </font>
    <font>
      <b/>
      <i/>
      <sz val="9"/>
      <name val="Arial CE"/>
      <family val="2"/>
    </font>
    <font>
      <i/>
      <sz val="8"/>
      <name val="Arial CE"/>
      <family val="2"/>
    </font>
    <font>
      <sz val="8"/>
      <color indexed="8"/>
      <name val="Arial CE"/>
      <family val="2"/>
    </font>
    <font>
      <b/>
      <i/>
      <sz val="10"/>
      <name val="Arial CE"/>
      <family val="2"/>
    </font>
    <font>
      <b/>
      <sz val="9"/>
      <color indexed="8"/>
      <name val="Arial CE"/>
      <family val="2"/>
    </font>
    <font>
      <b/>
      <i/>
      <sz val="11"/>
      <name val="Arial CE"/>
      <family val="2"/>
    </font>
    <font>
      <sz val="10"/>
      <name val="Arial CE"/>
      <family val="2"/>
    </font>
    <font>
      <i/>
      <sz val="9"/>
      <name val="Arial CE"/>
      <family val="2"/>
    </font>
    <font>
      <sz val="10"/>
      <color indexed="10"/>
      <name val="Arial CE"/>
      <family val="0"/>
    </font>
    <font>
      <sz val="9"/>
      <name val="Times New Roman CE"/>
      <family val="1"/>
    </font>
    <font>
      <sz val="9"/>
      <color indexed="10"/>
      <name val="Times New Roman CE"/>
      <family val="1"/>
    </font>
    <font>
      <b/>
      <i/>
      <u val="single"/>
      <sz val="10"/>
      <name val="Arial CE"/>
      <family val="2"/>
    </font>
    <font>
      <sz val="8"/>
      <color indexed="8"/>
      <name val="Arial"/>
      <family val="0"/>
    </font>
    <font>
      <sz val="10"/>
      <color indexed="8"/>
      <name val="Arial"/>
      <family val="0"/>
    </font>
    <font>
      <b/>
      <i/>
      <sz val="14"/>
      <color indexed="8"/>
      <name val="Arial CE"/>
      <family val="2"/>
    </font>
    <font>
      <b/>
      <sz val="8"/>
      <color indexed="8"/>
      <name val="Arial CE"/>
      <family val="2"/>
    </font>
    <font>
      <b/>
      <i/>
      <sz val="12"/>
      <color indexed="8"/>
      <name val="Arial CE"/>
      <family val="0"/>
    </font>
    <font>
      <sz val="8"/>
      <color indexed="10"/>
      <name val="Arial"/>
      <family val="0"/>
    </font>
    <font>
      <sz val="8"/>
      <color indexed="10"/>
      <name val="Arial CE"/>
      <family val="2"/>
    </font>
    <font>
      <b/>
      <i/>
      <sz val="9"/>
      <color indexed="10"/>
      <name val="Arial CE"/>
      <family val="0"/>
    </font>
    <font>
      <b/>
      <i/>
      <sz val="10"/>
      <color indexed="10"/>
      <name val="Arial CE"/>
      <family val="0"/>
    </font>
    <font>
      <sz val="10"/>
      <color indexed="10"/>
      <name val="Arial"/>
      <family val="0"/>
    </font>
    <font>
      <b/>
      <i/>
      <sz val="8"/>
      <color indexed="8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10"/>
      <name val="Arial CE"/>
      <family val="0"/>
    </font>
    <font>
      <b/>
      <i/>
      <vertAlign val="superscript"/>
      <sz val="12"/>
      <name val="Arial CE"/>
      <family val="0"/>
    </font>
    <font>
      <b/>
      <sz val="14"/>
      <color indexed="12"/>
      <name val="Tahoma"/>
      <family val="2"/>
    </font>
    <font>
      <b/>
      <sz val="15"/>
      <color indexed="12"/>
      <name val="Tahoma"/>
      <family val="2"/>
    </font>
    <font>
      <sz val="11"/>
      <name val="Calibri"/>
      <family val="2"/>
    </font>
    <font>
      <sz val="11"/>
      <name val="Arial Narrow"/>
      <family val="2"/>
    </font>
    <font>
      <sz val="9"/>
      <name val="Calibri"/>
      <family val="2"/>
    </font>
    <font>
      <b/>
      <sz val="11"/>
      <name val="Arial Narrow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8"/>
      <name val="Calibri"/>
      <family val="2"/>
    </font>
    <font>
      <b/>
      <sz val="12"/>
      <color indexed="8"/>
      <name val="Arial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9"/>
      <color indexed="8"/>
      <name val="Arial Narrow"/>
      <family val="2"/>
    </font>
    <font>
      <sz val="10"/>
      <color indexed="62"/>
      <name val="Arial"/>
      <family val="2"/>
    </font>
    <font>
      <sz val="16"/>
      <color indexed="62"/>
      <name val="Arial"/>
      <family val="2"/>
    </font>
    <font>
      <sz val="9"/>
      <color indexed="8"/>
      <name val="Calibri"/>
      <family val="2"/>
    </font>
    <font>
      <b/>
      <sz val="8"/>
      <color indexed="8"/>
      <name val="Arial Narrow"/>
      <family val="2"/>
    </font>
    <font>
      <b/>
      <sz val="16"/>
      <color indexed="56"/>
      <name val="Arial Narrow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</fills>
  <borders count="1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thin"/>
      <right style="thin"/>
      <top style="double"/>
      <bottom style="double"/>
    </border>
    <border>
      <left style="medium"/>
      <right style="medium"/>
      <top style="double"/>
      <bottom style="double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 style="double"/>
      <bottom style="double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medium"/>
      <top style="thin"/>
      <bottom style="medium"/>
    </border>
    <border>
      <left style="thin"/>
      <right style="medium"/>
      <top style="thin"/>
      <bottom style="double"/>
    </border>
    <border>
      <left style="thin"/>
      <right style="medium"/>
      <top style="double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double"/>
      <bottom style="double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ck"/>
      <right style="medium"/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>
        <color indexed="9"/>
      </left>
      <right style="medium">
        <color indexed="9"/>
      </right>
      <top style="thick">
        <color indexed="9"/>
      </top>
      <bottom style="medium">
        <color indexed="9"/>
      </bottom>
    </border>
    <border>
      <left style="thick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thick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 style="thick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thick">
        <color indexed="9"/>
      </top>
      <bottom style="medium">
        <color indexed="9"/>
      </bottom>
    </border>
    <border>
      <left>
        <color indexed="63"/>
      </left>
      <right style="thick">
        <color indexed="9"/>
      </right>
      <top style="thick">
        <color indexed="9"/>
      </top>
      <bottom style="medium">
        <color indexed="9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9"/>
      </left>
      <right style="medium">
        <color indexed="9"/>
      </right>
      <top>
        <color indexed="63"/>
      </top>
      <bottom style="thick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thick">
        <color indexed="9"/>
      </bottom>
    </border>
    <border>
      <left style="thick"/>
      <right style="medium"/>
      <top>
        <color indexed="63"/>
      </top>
      <bottom style="thick"/>
    </border>
    <border>
      <left style="thick"/>
      <right style="medium"/>
      <top>
        <color indexed="63"/>
      </top>
      <bottom>
        <color indexed="63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thick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ck">
        <color indexed="9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/>
      <right style="medium"/>
      <top>
        <color indexed="63"/>
      </top>
      <bottom style="thick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thick"/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 style="medium"/>
      <right style="thick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4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85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6" fillId="0" borderId="2" applyNumberFormat="0" applyFill="0" applyAlignment="0" applyProtection="0"/>
    <xf numFmtId="0" fontId="87" fillId="0" borderId="3" applyNumberFormat="0" applyFill="0" applyAlignment="0" applyProtection="0"/>
    <xf numFmtId="0" fontId="88" fillId="0" borderId="4" applyNumberFormat="0" applyFill="0" applyAlignment="0" applyProtection="0"/>
    <xf numFmtId="0" fontId="88" fillId="0" borderId="0" applyNumberFormat="0" applyFill="0" applyBorder="0" applyAlignment="0" applyProtection="0"/>
    <xf numFmtId="0" fontId="89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90" fillId="0" borderId="6" applyNumberFormat="0" applyFill="0" applyAlignment="0" applyProtection="0"/>
    <xf numFmtId="0" fontId="91" fillId="0" borderId="7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24" borderId="8" applyNumberFormat="0" applyAlignment="0" applyProtection="0"/>
    <xf numFmtId="0" fontId="95" fillId="25" borderId="8" applyNumberFormat="0" applyAlignment="0" applyProtection="0"/>
    <xf numFmtId="0" fontId="96" fillId="25" borderId="9" applyNumberFormat="0" applyAlignment="0" applyProtection="0"/>
    <xf numFmtId="0" fontId="97" fillId="0" borderId="0" applyNumberFormat="0" applyFill="0" applyBorder="0" applyAlignment="0" applyProtection="0"/>
    <xf numFmtId="0" fontId="98" fillId="26" borderId="0" applyNumberFormat="0" applyBorder="0" applyAlignment="0" applyProtection="0"/>
    <xf numFmtId="0" fontId="83" fillId="27" borderId="0" applyNumberFormat="0" applyBorder="0" applyAlignment="0" applyProtection="0"/>
    <xf numFmtId="0" fontId="83" fillId="28" borderId="0" applyNumberFormat="0" applyBorder="0" applyAlignment="0" applyProtection="0"/>
    <xf numFmtId="0" fontId="83" fillId="29" borderId="0" applyNumberFormat="0" applyBorder="0" applyAlignment="0" applyProtection="0"/>
    <xf numFmtId="0" fontId="83" fillId="30" borderId="0" applyNumberFormat="0" applyBorder="0" applyAlignment="0" applyProtection="0"/>
    <xf numFmtId="0" fontId="83" fillId="31" borderId="0" applyNumberFormat="0" applyBorder="0" applyAlignment="0" applyProtection="0"/>
    <xf numFmtId="0" fontId="83" fillId="32" borderId="0" applyNumberFormat="0" applyBorder="0" applyAlignment="0" applyProtection="0"/>
  </cellStyleXfs>
  <cellXfs count="1387">
    <xf numFmtId="0" fontId="0" fillId="0" borderId="0" xfId="0" applyAlignment="1">
      <alignment/>
    </xf>
    <xf numFmtId="49" fontId="4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3" fontId="4" fillId="0" borderId="14" xfId="0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/>
    </xf>
    <xf numFmtId="3" fontId="4" fillId="0" borderId="16" xfId="0" applyNumberFormat="1" applyFont="1" applyFill="1" applyBorder="1" applyAlignment="1">
      <alignment/>
    </xf>
    <xf numFmtId="3" fontId="4" fillId="0" borderId="14" xfId="0" applyNumberFormat="1" applyFont="1" applyFill="1" applyBorder="1" applyAlignment="1">
      <alignment horizontal="right"/>
    </xf>
    <xf numFmtId="3" fontId="4" fillId="0" borderId="17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/>
    </xf>
    <xf numFmtId="0" fontId="4" fillId="33" borderId="19" xfId="0" applyFont="1" applyFill="1" applyBorder="1" applyAlignment="1">
      <alignment/>
    </xf>
    <xf numFmtId="3" fontId="4" fillId="0" borderId="15" xfId="0" applyNumberFormat="1" applyFont="1" applyFill="1" applyBorder="1" applyAlignment="1">
      <alignment horizontal="right"/>
    </xf>
    <xf numFmtId="49" fontId="4" fillId="0" borderId="20" xfId="0" applyNumberFormat="1" applyFont="1" applyFill="1" applyBorder="1" applyAlignment="1">
      <alignment horizontal="center"/>
    </xf>
    <xf numFmtId="3" fontId="4" fillId="0" borderId="16" xfId="0" applyNumberFormat="1" applyFont="1" applyFill="1" applyBorder="1" applyAlignment="1">
      <alignment horizontal="right"/>
    </xf>
    <xf numFmtId="3" fontId="4" fillId="0" borderId="21" xfId="0" applyNumberFormat="1" applyFont="1" applyFill="1" applyBorder="1" applyAlignment="1">
      <alignment horizontal="right"/>
    </xf>
    <xf numFmtId="3" fontId="4" fillId="0" borderId="22" xfId="0" applyNumberFormat="1" applyFont="1" applyFill="1" applyBorder="1" applyAlignment="1">
      <alignment horizontal="right"/>
    </xf>
    <xf numFmtId="49" fontId="5" fillId="0" borderId="20" xfId="0" applyNumberFormat="1" applyFont="1" applyFill="1" applyBorder="1" applyAlignment="1">
      <alignment horizontal="center"/>
    </xf>
    <xf numFmtId="49" fontId="5" fillId="0" borderId="18" xfId="0" applyNumberFormat="1" applyFont="1" applyFill="1" applyBorder="1" applyAlignment="1">
      <alignment horizontal="center"/>
    </xf>
    <xf numFmtId="49" fontId="5" fillId="34" borderId="22" xfId="0" applyNumberFormat="1" applyFont="1" applyFill="1" applyBorder="1" applyAlignment="1">
      <alignment horizontal="center"/>
    </xf>
    <xf numFmtId="49" fontId="5" fillId="34" borderId="18" xfId="0" applyNumberFormat="1" applyFont="1" applyFill="1" applyBorder="1" applyAlignment="1">
      <alignment horizontal="center"/>
    </xf>
    <xf numFmtId="49" fontId="5" fillId="0" borderId="23" xfId="0" applyNumberFormat="1" applyFont="1" applyFill="1" applyBorder="1" applyAlignment="1">
      <alignment horizontal="center"/>
    </xf>
    <xf numFmtId="49" fontId="4" fillId="0" borderId="23" xfId="0" applyNumberFormat="1" applyFont="1" applyFill="1" applyBorder="1" applyAlignment="1">
      <alignment horizontal="center"/>
    </xf>
    <xf numFmtId="3" fontId="4" fillId="0" borderId="24" xfId="0" applyNumberFormat="1" applyFont="1" applyFill="1" applyBorder="1" applyAlignment="1">
      <alignment horizontal="right"/>
    </xf>
    <xf numFmtId="3" fontId="4" fillId="0" borderId="24" xfId="0" applyNumberFormat="1" applyFont="1" applyFill="1" applyBorder="1" applyAlignment="1">
      <alignment/>
    </xf>
    <xf numFmtId="3" fontId="4" fillId="0" borderId="25" xfId="0" applyNumberFormat="1" applyFont="1" applyFill="1" applyBorder="1" applyAlignment="1">
      <alignment horizontal="right"/>
    </xf>
    <xf numFmtId="3" fontId="4" fillId="0" borderId="13" xfId="0" applyNumberFormat="1" applyFont="1" applyFill="1" applyBorder="1" applyAlignment="1">
      <alignment horizontal="right"/>
    </xf>
    <xf numFmtId="3" fontId="4" fillId="0" borderId="12" xfId="0" applyNumberFormat="1" applyFont="1" applyFill="1" applyBorder="1" applyAlignment="1">
      <alignment horizontal="right"/>
    </xf>
    <xf numFmtId="3" fontId="4" fillId="0" borderId="26" xfId="0" applyNumberFormat="1" applyFont="1" applyFill="1" applyBorder="1" applyAlignment="1">
      <alignment horizontal="right"/>
    </xf>
    <xf numFmtId="3" fontId="4" fillId="0" borderId="27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3" fontId="4" fillId="0" borderId="2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7" fillId="0" borderId="12" xfId="0" applyFont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49" fontId="4" fillId="0" borderId="18" xfId="0" applyNumberFormat="1" applyFont="1" applyFill="1" applyBorder="1" applyAlignment="1">
      <alignment horizontal="center"/>
    </xf>
    <xf numFmtId="0" fontId="4" fillId="0" borderId="19" xfId="0" applyFont="1" applyFill="1" applyBorder="1" applyAlignment="1">
      <alignment/>
    </xf>
    <xf numFmtId="49" fontId="5" fillId="33" borderId="15" xfId="0" applyNumberFormat="1" applyFont="1" applyFill="1" applyBorder="1" applyAlignment="1">
      <alignment horizontal="center"/>
    </xf>
    <xf numFmtId="49" fontId="4" fillId="33" borderId="15" xfId="0" applyNumberFormat="1" applyFont="1" applyFill="1" applyBorder="1" applyAlignment="1">
      <alignment horizontal="center"/>
    </xf>
    <xf numFmtId="49" fontId="4" fillId="33" borderId="18" xfId="0" applyNumberFormat="1" applyFont="1" applyFill="1" applyBorder="1" applyAlignment="1">
      <alignment horizontal="center"/>
    </xf>
    <xf numFmtId="0" fontId="6" fillId="33" borderId="19" xfId="0" applyFont="1" applyFill="1" applyBorder="1" applyAlignment="1">
      <alignment/>
    </xf>
    <xf numFmtId="49" fontId="4" fillId="0" borderId="14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4" fillId="0" borderId="19" xfId="0" applyFont="1" applyBorder="1" applyAlignment="1">
      <alignment/>
    </xf>
    <xf numFmtId="49" fontId="4" fillId="0" borderId="18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0" fontId="16" fillId="0" borderId="19" xfId="0" applyFont="1" applyFill="1" applyBorder="1" applyAlignment="1">
      <alignment/>
    </xf>
    <xf numFmtId="49" fontId="5" fillId="33" borderId="15" xfId="0" applyNumberFormat="1" applyFont="1" applyFill="1" applyBorder="1" applyAlignment="1">
      <alignment horizontal="center"/>
    </xf>
    <xf numFmtId="49" fontId="3" fillId="33" borderId="18" xfId="0" applyNumberFormat="1" applyFont="1" applyFill="1" applyBorder="1" applyAlignment="1">
      <alignment horizontal="center"/>
    </xf>
    <xf numFmtId="49" fontId="4" fillId="33" borderId="18" xfId="0" applyNumberFormat="1" applyFont="1" applyFill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0" fontId="4" fillId="0" borderId="19" xfId="0" applyFont="1" applyBorder="1" applyAlignment="1">
      <alignment/>
    </xf>
    <xf numFmtId="49" fontId="4" fillId="0" borderId="20" xfId="0" applyNumberFormat="1" applyFont="1" applyBorder="1" applyAlignment="1">
      <alignment horizontal="center"/>
    </xf>
    <xf numFmtId="0" fontId="4" fillId="0" borderId="28" xfId="0" applyFont="1" applyBorder="1" applyAlignment="1">
      <alignment/>
    </xf>
    <xf numFmtId="49" fontId="4" fillId="33" borderId="29" xfId="0" applyNumberFormat="1" applyFont="1" applyFill="1" applyBorder="1" applyAlignment="1">
      <alignment horizontal="center"/>
    </xf>
    <xf numFmtId="49" fontId="5" fillId="33" borderId="14" xfId="0" applyNumberFormat="1" applyFont="1" applyFill="1" applyBorder="1" applyAlignment="1">
      <alignment horizontal="center"/>
    </xf>
    <xf numFmtId="49" fontId="5" fillId="33" borderId="20" xfId="0" applyNumberFormat="1" applyFont="1" applyFill="1" applyBorder="1" applyAlignment="1">
      <alignment horizontal="center"/>
    </xf>
    <xf numFmtId="49" fontId="5" fillId="33" borderId="14" xfId="0" applyNumberFormat="1" applyFont="1" applyFill="1" applyBorder="1" applyAlignment="1">
      <alignment horizontal="center"/>
    </xf>
    <xf numFmtId="49" fontId="3" fillId="33" borderId="14" xfId="0" applyNumberFormat="1" applyFont="1" applyFill="1" applyBorder="1" applyAlignment="1">
      <alignment horizontal="center"/>
    </xf>
    <xf numFmtId="0" fontId="6" fillId="33" borderId="28" xfId="0" applyFont="1" applyFill="1" applyBorder="1" applyAlignment="1">
      <alignment/>
    </xf>
    <xf numFmtId="49" fontId="3" fillId="33" borderId="15" xfId="0" applyNumberFormat="1" applyFont="1" applyFill="1" applyBorder="1" applyAlignment="1">
      <alignment horizontal="center"/>
    </xf>
    <xf numFmtId="0" fontId="16" fillId="0" borderId="28" xfId="0" applyFont="1" applyBorder="1" applyAlignment="1">
      <alignment/>
    </xf>
    <xf numFmtId="49" fontId="3" fillId="33" borderId="10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49" fontId="14" fillId="0" borderId="20" xfId="0" applyNumberFormat="1" applyFont="1" applyFill="1" applyBorder="1" applyAlignment="1">
      <alignment horizontal="center"/>
    </xf>
    <xf numFmtId="49" fontId="14" fillId="0" borderId="14" xfId="0" applyNumberFormat="1" applyFont="1" applyFill="1" applyBorder="1" applyAlignment="1">
      <alignment horizontal="center"/>
    </xf>
    <xf numFmtId="0" fontId="14" fillId="0" borderId="20" xfId="0" applyNumberFormat="1" applyFont="1" applyFill="1" applyBorder="1" applyAlignment="1">
      <alignment horizontal="center"/>
    </xf>
    <xf numFmtId="0" fontId="14" fillId="0" borderId="14" xfId="0" applyNumberFormat="1" applyFont="1" applyFill="1" applyBorder="1" applyAlignment="1">
      <alignment horizontal="center"/>
    </xf>
    <xf numFmtId="0" fontId="4" fillId="0" borderId="28" xfId="0" applyNumberFormat="1" applyFont="1" applyFill="1" applyBorder="1" applyAlignment="1">
      <alignment/>
    </xf>
    <xf numFmtId="0" fontId="14" fillId="0" borderId="18" xfId="0" applyNumberFormat="1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/>
    </xf>
    <xf numFmtId="0" fontId="6" fillId="0" borderId="19" xfId="0" applyFont="1" applyFill="1" applyBorder="1" applyAlignment="1">
      <alignment/>
    </xf>
    <xf numFmtId="49" fontId="5" fillId="33" borderId="18" xfId="0" applyNumberFormat="1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/>
    </xf>
    <xf numFmtId="49" fontId="4" fillId="0" borderId="20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49" fontId="7" fillId="0" borderId="0" xfId="0" applyNumberFormat="1" applyFont="1" applyAlignment="1">
      <alignment horizontal="left"/>
    </xf>
    <xf numFmtId="49" fontId="21" fillId="0" borderId="0" xfId="0" applyNumberFormat="1" applyFont="1" applyAlignment="1">
      <alignment horizontal="left"/>
    </xf>
    <xf numFmtId="0" fontId="15" fillId="0" borderId="0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4" fillId="0" borderId="18" xfId="0" applyFont="1" applyBorder="1" applyAlignment="1">
      <alignment/>
    </xf>
    <xf numFmtId="0" fontId="22" fillId="33" borderId="19" xfId="0" applyFont="1" applyFill="1" applyBorder="1" applyAlignment="1">
      <alignment/>
    </xf>
    <xf numFmtId="49" fontId="5" fillId="33" borderId="29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49" fontId="5" fillId="33" borderId="10" xfId="0" applyNumberFormat="1" applyFont="1" applyFill="1" applyBorder="1" applyAlignment="1">
      <alignment horizontal="center"/>
    </xf>
    <xf numFmtId="0" fontId="4" fillId="0" borderId="20" xfId="0" applyNumberFormat="1" applyFont="1" applyFill="1" applyBorder="1" applyAlignment="1">
      <alignment/>
    </xf>
    <xf numFmtId="0" fontId="4" fillId="0" borderId="18" xfId="0" applyNumberFormat="1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4" fillId="33" borderId="12" xfId="0" applyFont="1" applyFill="1" applyBorder="1" applyAlignment="1">
      <alignment horizontal="center"/>
    </xf>
    <xf numFmtId="0" fontId="6" fillId="33" borderId="18" xfId="0" applyFont="1" applyFill="1" applyBorder="1" applyAlignment="1">
      <alignment/>
    </xf>
    <xf numFmtId="0" fontId="4" fillId="0" borderId="18" xfId="0" applyFont="1" applyBorder="1" applyAlignment="1">
      <alignment/>
    </xf>
    <xf numFmtId="0" fontId="16" fillId="33" borderId="18" xfId="0" applyFont="1" applyFill="1" applyBorder="1" applyAlignment="1">
      <alignment/>
    </xf>
    <xf numFmtId="49" fontId="5" fillId="0" borderId="14" xfId="0" applyNumberFormat="1" applyFont="1" applyFill="1" applyBorder="1" applyAlignment="1">
      <alignment horizontal="center"/>
    </xf>
    <xf numFmtId="0" fontId="6" fillId="0" borderId="18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4" fontId="21" fillId="0" borderId="0" xfId="0" applyNumberFormat="1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21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29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10" fillId="0" borderId="3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Border="1" applyAlignment="1">
      <alignment horizontal="left"/>
    </xf>
    <xf numFmtId="49" fontId="13" fillId="0" borderId="0" xfId="0" applyNumberFormat="1" applyFont="1" applyBorder="1" applyAlignment="1">
      <alignment horizontal="center"/>
    </xf>
    <xf numFmtId="0" fontId="25" fillId="0" borderId="0" xfId="0" applyFont="1" applyBorder="1" applyAlignment="1">
      <alignment horizontal="left"/>
    </xf>
    <xf numFmtId="0" fontId="8" fillId="35" borderId="31" xfId="0" applyFont="1" applyFill="1" applyBorder="1" applyAlignment="1">
      <alignment/>
    </xf>
    <xf numFmtId="0" fontId="18" fillId="35" borderId="32" xfId="0" applyFont="1" applyFill="1" applyBorder="1" applyAlignment="1">
      <alignment/>
    </xf>
    <xf numFmtId="0" fontId="4" fillId="0" borderId="33" xfId="0" applyFont="1" applyBorder="1" applyAlignment="1">
      <alignment/>
    </xf>
    <xf numFmtId="0" fontId="15" fillId="0" borderId="34" xfId="0" applyFont="1" applyBorder="1" applyAlignment="1">
      <alignment/>
    </xf>
    <xf numFmtId="0" fontId="15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15" fillId="0" borderId="28" xfId="0" applyFont="1" applyBorder="1" applyAlignment="1">
      <alignment/>
    </xf>
    <xf numFmtId="0" fontId="22" fillId="0" borderId="0" xfId="0" applyFont="1" applyBorder="1" applyAlignment="1">
      <alignment/>
    </xf>
    <xf numFmtId="0" fontId="4" fillId="0" borderId="35" xfId="0" applyFont="1" applyBorder="1" applyAlignment="1">
      <alignment/>
    </xf>
    <xf numFmtId="0" fontId="22" fillId="0" borderId="36" xfId="0" applyFont="1" applyBorder="1" applyAlignment="1">
      <alignment/>
    </xf>
    <xf numFmtId="0" fontId="21" fillId="0" borderId="0" xfId="0" applyFont="1" applyAlignment="1">
      <alignment/>
    </xf>
    <xf numFmtId="0" fontId="26" fillId="0" borderId="0" xfId="0" applyFont="1" applyAlignment="1">
      <alignment/>
    </xf>
    <xf numFmtId="0" fontId="8" fillId="0" borderId="0" xfId="0" applyFont="1" applyAlignment="1">
      <alignment/>
    </xf>
    <xf numFmtId="0" fontId="22" fillId="0" borderId="14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4" fillId="34" borderId="13" xfId="0" applyFont="1" applyFill="1" applyBorder="1" applyAlignment="1">
      <alignment horizontal="center"/>
    </xf>
    <xf numFmtId="0" fontId="8" fillId="34" borderId="14" xfId="0" applyFont="1" applyFill="1" applyBorder="1" applyAlignment="1">
      <alignment/>
    </xf>
    <xf numFmtId="0" fontId="4" fillId="36" borderId="12" xfId="0" applyFont="1" applyFill="1" applyBorder="1" applyAlignment="1">
      <alignment horizontal="center"/>
    </xf>
    <xf numFmtId="0" fontId="8" fillId="36" borderId="15" xfId="0" applyFont="1" applyFill="1" applyBorder="1" applyAlignment="1">
      <alignment/>
    </xf>
    <xf numFmtId="0" fontId="4" fillId="36" borderId="13" xfId="0" applyFont="1" applyFill="1" applyBorder="1" applyAlignment="1">
      <alignment horizontal="center"/>
    </xf>
    <xf numFmtId="0" fontId="8" fillId="36" borderId="14" xfId="0" applyFont="1" applyFill="1" applyBorder="1" applyAlignment="1">
      <alignment/>
    </xf>
    <xf numFmtId="0" fontId="18" fillId="36" borderId="29" xfId="0" applyFont="1" applyFill="1" applyBorder="1" applyAlignment="1">
      <alignment/>
    </xf>
    <xf numFmtId="0" fontId="18" fillId="36" borderId="15" xfId="0" applyFont="1" applyFill="1" applyBorder="1" applyAlignment="1">
      <alignment/>
    </xf>
    <xf numFmtId="0" fontId="4" fillId="37" borderId="12" xfId="0" applyFont="1" applyFill="1" applyBorder="1" applyAlignment="1">
      <alignment horizontal="center"/>
    </xf>
    <xf numFmtId="0" fontId="8" fillId="37" borderId="15" xfId="0" applyFont="1" applyFill="1" applyBorder="1" applyAlignment="1">
      <alignment/>
    </xf>
    <xf numFmtId="0" fontId="4" fillId="37" borderId="37" xfId="0" applyFont="1" applyFill="1" applyBorder="1" applyAlignment="1">
      <alignment horizontal="center"/>
    </xf>
    <xf numFmtId="0" fontId="20" fillId="37" borderId="38" xfId="0" applyFont="1" applyFill="1" applyBorder="1" applyAlignment="1">
      <alignment/>
    </xf>
    <xf numFmtId="0" fontId="4" fillId="0" borderId="2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49" fontId="5" fillId="34" borderId="20" xfId="0" applyNumberFormat="1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6" fillId="34" borderId="14" xfId="0" applyFont="1" applyFill="1" applyBorder="1" applyAlignment="1">
      <alignment/>
    </xf>
    <xf numFmtId="0" fontId="6" fillId="34" borderId="15" xfId="0" applyFont="1" applyFill="1" applyBorder="1" applyAlignment="1">
      <alignment/>
    </xf>
    <xf numFmtId="0" fontId="4" fillId="33" borderId="39" xfId="0" applyFont="1" applyFill="1" applyBorder="1" applyAlignment="1">
      <alignment/>
    </xf>
    <xf numFmtId="0" fontId="4" fillId="33" borderId="40" xfId="0" applyFont="1" applyFill="1" applyBorder="1" applyAlignment="1">
      <alignment/>
    </xf>
    <xf numFmtId="0" fontId="6" fillId="34" borderId="39" xfId="0" applyFont="1" applyFill="1" applyBorder="1" applyAlignment="1">
      <alignment/>
    </xf>
    <xf numFmtId="3" fontId="4" fillId="0" borderId="18" xfId="0" applyNumberFormat="1" applyFont="1" applyFill="1" applyBorder="1" applyAlignment="1">
      <alignment horizontal="right"/>
    </xf>
    <xf numFmtId="0" fontId="4" fillId="33" borderId="41" xfId="0" applyFont="1" applyFill="1" applyBorder="1" applyAlignment="1">
      <alignment/>
    </xf>
    <xf numFmtId="0" fontId="6" fillId="34" borderId="41" xfId="0" applyFont="1" applyFill="1" applyBorder="1" applyAlignment="1">
      <alignment/>
    </xf>
    <xf numFmtId="3" fontId="4" fillId="0" borderId="20" xfId="0" applyNumberFormat="1" applyFont="1" applyFill="1" applyBorder="1" applyAlignment="1">
      <alignment/>
    </xf>
    <xf numFmtId="3" fontId="3" fillId="34" borderId="13" xfId="0" applyNumberFormat="1" applyFont="1" applyFill="1" applyBorder="1" applyAlignment="1">
      <alignment horizontal="right"/>
    </xf>
    <xf numFmtId="3" fontId="3" fillId="34" borderId="20" xfId="0" applyNumberFormat="1" applyFont="1" applyFill="1" applyBorder="1" applyAlignment="1">
      <alignment horizontal="right"/>
    </xf>
    <xf numFmtId="3" fontId="3" fillId="34" borderId="16" xfId="0" applyNumberFormat="1" applyFont="1" applyFill="1" applyBorder="1" applyAlignment="1">
      <alignment horizontal="right"/>
    </xf>
    <xf numFmtId="3" fontId="3" fillId="34" borderId="20" xfId="0" applyNumberFormat="1" applyFont="1" applyFill="1" applyBorder="1" applyAlignment="1">
      <alignment horizontal="right"/>
    </xf>
    <xf numFmtId="3" fontId="4" fillId="33" borderId="42" xfId="0" applyNumberFormat="1" applyFont="1" applyFill="1" applyBorder="1" applyAlignment="1">
      <alignment/>
    </xf>
    <xf numFmtId="0" fontId="4" fillId="0" borderId="40" xfId="0" applyFont="1" applyFill="1" applyBorder="1" applyAlignment="1">
      <alignment/>
    </xf>
    <xf numFmtId="0" fontId="4" fillId="0" borderId="41" xfId="0" applyFont="1" applyFill="1" applyBorder="1" applyAlignment="1">
      <alignment/>
    </xf>
    <xf numFmtId="3" fontId="5" fillId="0" borderId="14" xfId="0" applyNumberFormat="1" applyFont="1" applyFill="1" applyBorder="1" applyAlignment="1">
      <alignment horizontal="right"/>
    </xf>
    <xf numFmtId="49" fontId="5" fillId="0" borderId="19" xfId="0" applyNumberFormat="1" applyFont="1" applyFill="1" applyBorder="1" applyAlignment="1">
      <alignment horizontal="center"/>
    </xf>
    <xf numFmtId="3" fontId="3" fillId="34" borderId="42" xfId="0" applyNumberFormat="1" applyFont="1" applyFill="1" applyBorder="1" applyAlignment="1">
      <alignment horizontal="right"/>
    </xf>
    <xf numFmtId="3" fontId="3" fillId="34" borderId="22" xfId="0" applyNumberFormat="1" applyFont="1" applyFill="1" applyBorder="1" applyAlignment="1">
      <alignment horizontal="right"/>
    </xf>
    <xf numFmtId="3" fontId="3" fillId="34" borderId="14" xfId="0" applyNumberFormat="1" applyFont="1" applyFill="1" applyBorder="1" applyAlignment="1">
      <alignment/>
    </xf>
    <xf numFmtId="3" fontId="3" fillId="34" borderId="16" xfId="0" applyNumberFormat="1" applyFont="1" applyFill="1" applyBorder="1" applyAlignment="1">
      <alignment/>
    </xf>
    <xf numFmtId="0" fontId="4" fillId="0" borderId="0" xfId="0" applyFont="1" applyBorder="1" applyAlignment="1">
      <alignment horizontal="center"/>
    </xf>
    <xf numFmtId="3" fontId="3" fillId="34" borderId="26" xfId="0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3" fontId="4" fillId="34" borderId="22" xfId="0" applyNumberFormat="1" applyFont="1" applyFill="1" applyBorder="1" applyAlignment="1">
      <alignment horizontal="right"/>
    </xf>
    <xf numFmtId="49" fontId="5" fillId="0" borderId="28" xfId="0" applyNumberFormat="1" applyFont="1" applyFill="1" applyBorder="1" applyAlignment="1">
      <alignment horizontal="center"/>
    </xf>
    <xf numFmtId="0" fontId="4" fillId="34" borderId="41" xfId="0" applyFont="1" applyFill="1" applyBorder="1" applyAlignment="1">
      <alignment/>
    </xf>
    <xf numFmtId="0" fontId="4" fillId="0" borderId="43" xfId="0" applyFont="1" applyFill="1" applyBorder="1" applyAlignment="1">
      <alignment horizontal="center"/>
    </xf>
    <xf numFmtId="0" fontId="4" fillId="33" borderId="24" xfId="0" applyFont="1" applyFill="1" applyBorder="1" applyAlignment="1">
      <alignment/>
    </xf>
    <xf numFmtId="0" fontId="4" fillId="33" borderId="44" xfId="0" applyFont="1" applyFill="1" applyBorder="1" applyAlignment="1">
      <alignment/>
    </xf>
    <xf numFmtId="3" fontId="4" fillId="0" borderId="23" xfId="0" applyNumberFormat="1" applyFont="1" applyFill="1" applyBorder="1" applyAlignment="1">
      <alignment horizontal="right"/>
    </xf>
    <xf numFmtId="3" fontId="4" fillId="33" borderId="45" xfId="0" applyNumberFormat="1" applyFont="1" applyFill="1" applyBorder="1" applyAlignment="1">
      <alignment/>
    </xf>
    <xf numFmtId="0" fontId="8" fillId="37" borderId="46" xfId="0" applyFont="1" applyFill="1" applyBorder="1" applyAlignment="1">
      <alignment horizontal="left" vertical="center"/>
    </xf>
    <xf numFmtId="0" fontId="9" fillId="37" borderId="46" xfId="0" applyFont="1" applyFill="1" applyBorder="1" applyAlignment="1">
      <alignment vertical="center"/>
    </xf>
    <xf numFmtId="0" fontId="4" fillId="37" borderId="46" xfId="0" applyFont="1" applyFill="1" applyBorder="1" applyAlignment="1">
      <alignment/>
    </xf>
    <xf numFmtId="0" fontId="4" fillId="37" borderId="47" xfId="0" applyFont="1" applyFill="1" applyBorder="1" applyAlignment="1">
      <alignment/>
    </xf>
    <xf numFmtId="3" fontId="18" fillId="37" borderId="48" xfId="0" applyNumberFormat="1" applyFont="1" applyFill="1" applyBorder="1" applyAlignment="1">
      <alignment/>
    </xf>
    <xf numFmtId="3" fontId="18" fillId="37" borderId="49" xfId="0" applyNumberFormat="1" applyFont="1" applyFill="1" applyBorder="1" applyAlignment="1">
      <alignment/>
    </xf>
    <xf numFmtId="49" fontId="4" fillId="0" borderId="24" xfId="0" applyNumberFormat="1" applyFont="1" applyFill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33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/>
    </xf>
    <xf numFmtId="49" fontId="6" fillId="34" borderId="14" xfId="0" applyNumberFormat="1" applyFont="1" applyFill="1" applyBorder="1" applyAlignment="1">
      <alignment horizontal="left"/>
    </xf>
    <xf numFmtId="49" fontId="5" fillId="34" borderId="14" xfId="0" applyNumberFormat="1" applyFont="1" applyFill="1" applyBorder="1" applyAlignment="1">
      <alignment horizontal="center"/>
    </xf>
    <xf numFmtId="0" fontId="15" fillId="36" borderId="14" xfId="0" applyFont="1" applyFill="1" applyBorder="1" applyAlignment="1">
      <alignment horizontal="center"/>
    </xf>
    <xf numFmtId="0" fontId="18" fillId="36" borderId="28" xfId="0" applyFont="1" applyFill="1" applyBorder="1" applyAlignment="1">
      <alignment/>
    </xf>
    <xf numFmtId="0" fontId="4" fillId="36" borderId="28" xfId="0" applyFont="1" applyFill="1" applyBorder="1" applyAlignment="1">
      <alignment/>
    </xf>
    <xf numFmtId="0" fontId="4" fillId="36" borderId="41" xfId="0" applyFont="1" applyFill="1" applyBorder="1" applyAlignment="1">
      <alignment/>
    </xf>
    <xf numFmtId="3" fontId="6" fillId="36" borderId="16" xfId="0" applyNumberFormat="1" applyFont="1" applyFill="1" applyBorder="1" applyAlignment="1">
      <alignment/>
    </xf>
    <xf numFmtId="3" fontId="6" fillId="36" borderId="42" xfId="0" applyNumberFormat="1" applyFont="1" applyFill="1" applyBorder="1" applyAlignment="1">
      <alignment/>
    </xf>
    <xf numFmtId="0" fontId="6" fillId="34" borderId="40" xfId="0" applyFont="1" applyFill="1" applyBorder="1" applyAlignment="1">
      <alignment/>
    </xf>
    <xf numFmtId="0" fontId="4" fillId="0" borderId="20" xfId="0" applyFont="1" applyFill="1" applyBorder="1" applyAlignment="1">
      <alignment horizontal="center"/>
    </xf>
    <xf numFmtId="0" fontId="27" fillId="38" borderId="50" xfId="0" applyFont="1" applyFill="1" applyBorder="1" applyAlignment="1">
      <alignment horizontal="center"/>
    </xf>
    <xf numFmtId="49" fontId="29" fillId="38" borderId="51" xfId="0" applyNumberFormat="1" applyFont="1" applyFill="1" applyBorder="1" applyAlignment="1">
      <alignment horizontal="center"/>
    </xf>
    <xf numFmtId="49" fontId="30" fillId="38" borderId="51" xfId="0" applyNumberFormat="1" applyFont="1" applyFill="1" applyBorder="1" applyAlignment="1">
      <alignment horizontal="center"/>
    </xf>
    <xf numFmtId="49" fontId="17" fillId="38" borderId="51" xfId="0" applyNumberFormat="1" applyFont="1" applyFill="1" applyBorder="1" applyAlignment="1">
      <alignment horizontal="center"/>
    </xf>
    <xf numFmtId="0" fontId="27" fillId="38" borderId="26" xfId="0" applyFont="1" applyFill="1" applyBorder="1" applyAlignment="1">
      <alignment horizontal="center"/>
    </xf>
    <xf numFmtId="0" fontId="17" fillId="38" borderId="22" xfId="0" applyFont="1" applyFill="1" applyBorder="1" applyAlignment="1">
      <alignment horizontal="center"/>
    </xf>
    <xf numFmtId="49" fontId="17" fillId="38" borderId="22" xfId="0" applyNumberFormat="1" applyFont="1" applyFill="1" applyBorder="1" applyAlignment="1">
      <alignment horizontal="center"/>
    </xf>
    <xf numFmtId="0" fontId="27" fillId="38" borderId="11" xfId="0" applyFont="1" applyFill="1" applyBorder="1" applyAlignment="1">
      <alignment horizontal="center"/>
    </xf>
    <xf numFmtId="0" fontId="17" fillId="38" borderId="10" xfId="0" applyFont="1" applyFill="1" applyBorder="1" applyAlignment="1">
      <alignment horizontal="center"/>
    </xf>
    <xf numFmtId="49" fontId="17" fillId="38" borderId="10" xfId="0" applyNumberFormat="1" applyFont="1" applyFill="1" applyBorder="1" applyAlignment="1">
      <alignment horizontal="center"/>
    </xf>
    <xf numFmtId="49" fontId="17" fillId="38" borderId="0" xfId="0" applyNumberFormat="1" applyFont="1" applyFill="1" applyBorder="1" applyAlignment="1">
      <alignment horizontal="center"/>
    </xf>
    <xf numFmtId="0" fontId="17" fillId="38" borderId="52" xfId="0" applyFont="1" applyFill="1" applyBorder="1" applyAlignment="1">
      <alignment/>
    </xf>
    <xf numFmtId="0" fontId="27" fillId="38" borderId="12" xfId="0" applyFont="1" applyFill="1" applyBorder="1" applyAlignment="1">
      <alignment horizontal="center"/>
    </xf>
    <xf numFmtId="0" fontId="17" fillId="38" borderId="53" xfId="0" applyFont="1" applyFill="1" applyBorder="1" applyAlignment="1">
      <alignment horizontal="center"/>
    </xf>
    <xf numFmtId="49" fontId="17" fillId="38" borderId="53" xfId="0" applyNumberFormat="1" applyFont="1" applyFill="1" applyBorder="1" applyAlignment="1">
      <alignment horizontal="center"/>
    </xf>
    <xf numFmtId="49" fontId="17" fillId="38" borderId="54" xfId="0" applyNumberFormat="1" applyFont="1" applyFill="1" applyBorder="1" applyAlignment="1">
      <alignment horizontal="center"/>
    </xf>
    <xf numFmtId="0" fontId="17" fillId="38" borderId="55" xfId="0" applyFont="1" applyFill="1" applyBorder="1" applyAlignment="1">
      <alignment/>
    </xf>
    <xf numFmtId="49" fontId="6" fillId="34" borderId="15" xfId="0" applyNumberFormat="1" applyFont="1" applyFill="1" applyBorder="1" applyAlignment="1">
      <alignment horizontal="left"/>
    </xf>
    <xf numFmtId="0" fontId="1" fillId="38" borderId="50" xfId="0" applyFont="1" applyFill="1" applyBorder="1" applyAlignment="1">
      <alignment horizontal="center"/>
    </xf>
    <xf numFmtId="0" fontId="1" fillId="38" borderId="26" xfId="0" applyFont="1" applyFill="1" applyBorder="1" applyAlignment="1">
      <alignment horizontal="center"/>
    </xf>
    <xf numFmtId="0" fontId="4" fillId="38" borderId="22" xfId="0" applyFont="1" applyFill="1" applyBorder="1" applyAlignment="1">
      <alignment horizontal="center"/>
    </xf>
    <xf numFmtId="49" fontId="4" fillId="38" borderId="22" xfId="0" applyNumberFormat="1" applyFont="1" applyFill="1" applyBorder="1" applyAlignment="1">
      <alignment horizontal="center"/>
    </xf>
    <xf numFmtId="0" fontId="1" fillId="38" borderId="11" xfId="0" applyFont="1" applyFill="1" applyBorder="1" applyAlignment="1">
      <alignment horizontal="center"/>
    </xf>
    <xf numFmtId="0" fontId="4" fillId="38" borderId="10" xfId="0" applyFont="1" applyFill="1" applyBorder="1" applyAlignment="1">
      <alignment horizontal="center"/>
    </xf>
    <xf numFmtId="49" fontId="4" fillId="38" borderId="10" xfId="0" applyNumberFormat="1" applyFont="1" applyFill="1" applyBorder="1" applyAlignment="1">
      <alignment horizontal="center"/>
    </xf>
    <xf numFmtId="49" fontId="4" fillId="38" borderId="0" xfId="0" applyNumberFormat="1" applyFont="1" applyFill="1" applyBorder="1" applyAlignment="1">
      <alignment horizontal="center"/>
    </xf>
    <xf numFmtId="0" fontId="4" fillId="38" borderId="52" xfId="0" applyFont="1" applyFill="1" applyBorder="1" applyAlignment="1">
      <alignment/>
    </xf>
    <xf numFmtId="0" fontId="1" fillId="38" borderId="12" xfId="0" applyFont="1" applyFill="1" applyBorder="1" applyAlignment="1">
      <alignment horizontal="center"/>
    </xf>
    <xf numFmtId="0" fontId="4" fillId="38" borderId="53" xfId="0" applyFont="1" applyFill="1" applyBorder="1" applyAlignment="1">
      <alignment horizontal="center"/>
    </xf>
    <xf numFmtId="49" fontId="4" fillId="38" borderId="53" xfId="0" applyNumberFormat="1" applyFont="1" applyFill="1" applyBorder="1" applyAlignment="1">
      <alignment horizontal="center"/>
    </xf>
    <xf numFmtId="49" fontId="4" fillId="38" borderId="54" xfId="0" applyNumberFormat="1" applyFont="1" applyFill="1" applyBorder="1" applyAlignment="1">
      <alignment horizontal="center"/>
    </xf>
    <xf numFmtId="0" fontId="4" fillId="38" borderId="55" xfId="0" applyFont="1" applyFill="1" applyBorder="1" applyAlignment="1">
      <alignment/>
    </xf>
    <xf numFmtId="0" fontId="15" fillId="36" borderId="15" xfId="0" applyFont="1" applyFill="1" applyBorder="1" applyAlignment="1">
      <alignment horizontal="center"/>
    </xf>
    <xf numFmtId="0" fontId="18" fillId="36" borderId="19" xfId="0" applyFont="1" applyFill="1" applyBorder="1" applyAlignment="1">
      <alignment/>
    </xf>
    <xf numFmtId="0" fontId="4" fillId="36" borderId="19" xfId="0" applyFont="1" applyFill="1" applyBorder="1" applyAlignment="1">
      <alignment/>
    </xf>
    <xf numFmtId="0" fontId="4" fillId="36" borderId="40" xfId="0" applyFont="1" applyFill="1" applyBorder="1" applyAlignment="1">
      <alignment/>
    </xf>
    <xf numFmtId="3" fontId="18" fillId="37" borderId="56" xfId="0" applyNumberFormat="1" applyFont="1" applyFill="1" applyBorder="1" applyAlignment="1">
      <alignment/>
    </xf>
    <xf numFmtId="0" fontId="4" fillId="38" borderId="54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6" fillId="34" borderId="39" xfId="0" applyFont="1" applyFill="1" applyBorder="1" applyAlignment="1">
      <alignment/>
    </xf>
    <xf numFmtId="3" fontId="6" fillId="36" borderId="57" xfId="0" applyNumberFormat="1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 horizontal="right"/>
    </xf>
    <xf numFmtId="0" fontId="6" fillId="36" borderId="22" xfId="0" applyFont="1" applyFill="1" applyBorder="1" applyAlignment="1">
      <alignment/>
    </xf>
    <xf numFmtId="0" fontId="6" fillId="36" borderId="16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49" fontId="7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3" fontId="6" fillId="36" borderId="22" xfId="0" applyNumberFormat="1" applyFont="1" applyFill="1" applyBorder="1" applyAlignment="1">
      <alignment/>
    </xf>
    <xf numFmtId="3" fontId="6" fillId="36" borderId="10" xfId="0" applyNumberFormat="1" applyFont="1" applyFill="1" applyBorder="1" applyAlignment="1">
      <alignment/>
    </xf>
    <xf numFmtId="3" fontId="6" fillId="36" borderId="58" xfId="0" applyNumberFormat="1" applyFont="1" applyFill="1" applyBorder="1" applyAlignment="1">
      <alignment/>
    </xf>
    <xf numFmtId="3" fontId="4" fillId="0" borderId="59" xfId="0" applyNumberFormat="1" applyFont="1" applyFill="1" applyBorder="1" applyAlignment="1">
      <alignment horizontal="right"/>
    </xf>
    <xf numFmtId="0" fontId="36" fillId="0" borderId="0" xfId="0" applyFont="1" applyAlignment="1">
      <alignment/>
    </xf>
    <xf numFmtId="0" fontId="4" fillId="0" borderId="39" xfId="0" applyFont="1" applyFill="1" applyBorder="1" applyAlignment="1">
      <alignment/>
    </xf>
    <xf numFmtId="0" fontId="17" fillId="0" borderId="20" xfId="0" applyFont="1" applyBorder="1" applyAlignment="1">
      <alignment horizontal="center"/>
    </xf>
    <xf numFmtId="0" fontId="23" fillId="0" borderId="0" xfId="0" applyFont="1" applyAlignment="1">
      <alignment/>
    </xf>
    <xf numFmtId="3" fontId="6" fillId="36" borderId="11" xfId="0" applyNumberFormat="1" applyFont="1" applyFill="1" applyBorder="1" applyAlignment="1">
      <alignment/>
    </xf>
    <xf numFmtId="3" fontId="6" fillId="36" borderId="29" xfId="0" applyNumberFormat="1" applyFont="1" applyFill="1" applyBorder="1" applyAlignment="1">
      <alignment/>
    </xf>
    <xf numFmtId="49" fontId="4" fillId="38" borderId="29" xfId="0" applyNumberFormat="1" applyFont="1" applyFill="1" applyBorder="1" applyAlignment="1">
      <alignment horizontal="center"/>
    </xf>
    <xf numFmtId="49" fontId="4" fillId="38" borderId="60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3" fontId="6" fillId="36" borderId="61" xfId="0" applyNumberFormat="1" applyFont="1" applyFill="1" applyBorder="1" applyAlignment="1">
      <alignment/>
    </xf>
    <xf numFmtId="3" fontId="18" fillId="37" borderId="62" xfId="0" applyNumberFormat="1" applyFont="1" applyFill="1" applyBorder="1" applyAlignment="1">
      <alignment/>
    </xf>
    <xf numFmtId="3" fontId="18" fillId="37" borderId="63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4" fillId="0" borderId="44" xfId="0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4" fillId="33" borderId="14" xfId="0" applyNumberFormat="1" applyFont="1" applyFill="1" applyBorder="1" applyAlignment="1">
      <alignment horizontal="right"/>
    </xf>
    <xf numFmtId="0" fontId="14" fillId="0" borderId="23" xfId="0" applyNumberFormat="1" applyFont="1" applyFill="1" applyBorder="1" applyAlignment="1">
      <alignment horizontal="center"/>
    </xf>
    <xf numFmtId="0" fontId="4" fillId="0" borderId="64" xfId="0" applyNumberFormat="1" applyFont="1" applyFill="1" applyBorder="1" applyAlignment="1">
      <alignment/>
    </xf>
    <xf numFmtId="0" fontId="4" fillId="0" borderId="23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32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3" fontId="33" fillId="0" borderId="0" xfId="0" applyNumberFormat="1" applyFont="1" applyFill="1" applyBorder="1" applyAlignment="1">
      <alignment/>
    </xf>
    <xf numFmtId="0" fontId="8" fillId="37" borderId="62" xfId="0" applyFont="1" applyFill="1" applyBorder="1" applyAlignment="1">
      <alignment horizontal="left" vertical="center"/>
    </xf>
    <xf numFmtId="49" fontId="15" fillId="36" borderId="18" xfId="0" applyNumberFormat="1" applyFont="1" applyFill="1" applyBorder="1" applyAlignment="1">
      <alignment horizontal="center"/>
    </xf>
    <xf numFmtId="49" fontId="15" fillId="36" borderId="15" xfId="0" applyNumberFormat="1" applyFont="1" applyFill="1" applyBorder="1" applyAlignment="1">
      <alignment horizontal="center"/>
    </xf>
    <xf numFmtId="49" fontId="7" fillId="36" borderId="18" xfId="0" applyNumberFormat="1" applyFont="1" applyFill="1" applyBorder="1" applyAlignment="1">
      <alignment horizontal="center"/>
    </xf>
    <xf numFmtId="0" fontId="8" fillId="36" borderId="19" xfId="0" applyFont="1" applyFill="1" applyBorder="1" applyAlignment="1">
      <alignment/>
    </xf>
    <xf numFmtId="0" fontId="7" fillId="36" borderId="18" xfId="0" applyFont="1" applyFill="1" applyBorder="1" applyAlignment="1">
      <alignment/>
    </xf>
    <xf numFmtId="49" fontId="15" fillId="36" borderId="20" xfId="0" applyNumberFormat="1" applyFont="1" applyFill="1" applyBorder="1" applyAlignment="1">
      <alignment horizontal="center"/>
    </xf>
    <xf numFmtId="49" fontId="15" fillId="36" borderId="14" xfId="0" applyNumberFormat="1" applyFont="1" applyFill="1" applyBorder="1" applyAlignment="1">
      <alignment horizontal="center"/>
    </xf>
    <xf numFmtId="49" fontId="7" fillId="36" borderId="20" xfId="0" applyNumberFormat="1" applyFont="1" applyFill="1" applyBorder="1" applyAlignment="1">
      <alignment horizontal="center"/>
    </xf>
    <xf numFmtId="0" fontId="8" fillId="36" borderId="28" xfId="0" applyFont="1" applyFill="1" applyBorder="1" applyAlignment="1">
      <alignment/>
    </xf>
    <xf numFmtId="0" fontId="7" fillId="36" borderId="20" xfId="0" applyFont="1" applyFill="1" applyBorder="1" applyAlignment="1">
      <alignment/>
    </xf>
    <xf numFmtId="49" fontId="5" fillId="36" borderId="15" xfId="0" applyNumberFormat="1" applyFont="1" applyFill="1" applyBorder="1" applyAlignment="1">
      <alignment horizontal="center"/>
    </xf>
    <xf numFmtId="49" fontId="4" fillId="36" borderId="18" xfId="0" applyNumberFormat="1" applyFont="1" applyFill="1" applyBorder="1" applyAlignment="1">
      <alignment horizontal="center"/>
    </xf>
    <xf numFmtId="0" fontId="15" fillId="34" borderId="28" xfId="0" applyFont="1" applyFill="1" applyBorder="1" applyAlignment="1">
      <alignment/>
    </xf>
    <xf numFmtId="0" fontId="4" fillId="34" borderId="20" xfId="0" applyFont="1" applyFill="1" applyBorder="1" applyAlignment="1">
      <alignment/>
    </xf>
    <xf numFmtId="0" fontId="4" fillId="38" borderId="53" xfId="0" applyFont="1" applyFill="1" applyBorder="1" applyAlignment="1">
      <alignment/>
    </xf>
    <xf numFmtId="0" fontId="21" fillId="0" borderId="15" xfId="0" applyFont="1" applyFill="1" applyBorder="1" applyAlignment="1">
      <alignment/>
    </xf>
    <xf numFmtId="49" fontId="37" fillId="0" borderId="20" xfId="0" applyNumberFormat="1" applyFont="1" applyFill="1" applyBorder="1" applyAlignment="1">
      <alignment horizontal="center"/>
    </xf>
    <xf numFmtId="0" fontId="40" fillId="34" borderId="41" xfId="0" applyFont="1" applyFill="1" applyBorder="1" applyAlignment="1">
      <alignment/>
    </xf>
    <xf numFmtId="49" fontId="19" fillId="34" borderId="14" xfId="0" applyNumberFormat="1" applyFont="1" applyFill="1" applyBorder="1" applyAlignment="1">
      <alignment horizontal="left"/>
    </xf>
    <xf numFmtId="49" fontId="5" fillId="36" borderId="18" xfId="0" applyNumberFormat="1" applyFont="1" applyFill="1" applyBorder="1" applyAlignment="1">
      <alignment horizontal="center"/>
    </xf>
    <xf numFmtId="0" fontId="8" fillId="36" borderId="18" xfId="0" applyFont="1" applyFill="1" applyBorder="1" applyAlignment="1">
      <alignment/>
    </xf>
    <xf numFmtId="49" fontId="5" fillId="36" borderId="14" xfId="0" applyNumberFormat="1" applyFont="1" applyFill="1" applyBorder="1" applyAlignment="1">
      <alignment horizontal="center"/>
    </xf>
    <xf numFmtId="49" fontId="4" fillId="36" borderId="20" xfId="0" applyNumberFormat="1" applyFont="1" applyFill="1" applyBorder="1" applyAlignment="1">
      <alignment horizontal="center"/>
    </xf>
    <xf numFmtId="0" fontId="6" fillId="36" borderId="18" xfId="0" applyFont="1" applyFill="1" applyBorder="1" applyAlignment="1">
      <alignment/>
    </xf>
    <xf numFmtId="49" fontId="5" fillId="37" borderId="24" xfId="0" applyNumberFormat="1" applyFont="1" applyFill="1" applyBorder="1" applyAlignment="1">
      <alignment horizontal="center"/>
    </xf>
    <xf numFmtId="49" fontId="5" fillId="37" borderId="23" xfId="0" applyNumberFormat="1" applyFont="1" applyFill="1" applyBorder="1" applyAlignment="1">
      <alignment horizontal="center"/>
    </xf>
    <xf numFmtId="49" fontId="3" fillId="37" borderId="23" xfId="0" applyNumberFormat="1" applyFont="1" applyFill="1" applyBorder="1" applyAlignment="1">
      <alignment horizontal="center"/>
    </xf>
    <xf numFmtId="0" fontId="18" fillId="37" borderId="24" xfId="0" applyFont="1" applyFill="1" applyBorder="1" applyAlignment="1">
      <alignment/>
    </xf>
    <xf numFmtId="3" fontId="21" fillId="0" borderId="39" xfId="0" applyNumberFormat="1" applyFont="1" applyBorder="1" applyAlignment="1">
      <alignment horizontal="right"/>
    </xf>
    <xf numFmtId="3" fontId="21" fillId="0" borderId="39" xfId="0" applyNumberFormat="1" applyFont="1" applyFill="1" applyBorder="1" applyAlignment="1">
      <alignment horizontal="right"/>
    </xf>
    <xf numFmtId="3" fontId="8" fillId="36" borderId="65" xfId="0" applyNumberFormat="1" applyFont="1" applyFill="1" applyBorder="1" applyAlignment="1">
      <alignment horizontal="right"/>
    </xf>
    <xf numFmtId="3" fontId="8" fillId="0" borderId="66" xfId="0" applyNumberFormat="1" applyFont="1" applyBorder="1" applyAlignment="1">
      <alignment horizontal="right"/>
    </xf>
    <xf numFmtId="3" fontId="21" fillId="0" borderId="66" xfId="0" applyNumberFormat="1" applyFont="1" applyBorder="1" applyAlignment="1">
      <alignment horizontal="right"/>
    </xf>
    <xf numFmtId="0" fontId="0" fillId="0" borderId="0" xfId="0" applyFill="1" applyBorder="1" applyAlignment="1">
      <alignment horizontal="center"/>
    </xf>
    <xf numFmtId="3" fontId="18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3" fontId="17" fillId="0" borderId="0" xfId="0" applyNumberFormat="1" applyFont="1" applyFill="1" applyBorder="1" applyAlignment="1">
      <alignment horizontal="right"/>
    </xf>
    <xf numFmtId="3" fontId="17" fillId="33" borderId="0" xfId="0" applyNumberFormat="1" applyFont="1" applyFill="1" applyBorder="1" applyAlignment="1">
      <alignment/>
    </xf>
    <xf numFmtId="0" fontId="4" fillId="0" borderId="24" xfId="0" applyFont="1" applyBorder="1" applyAlignment="1">
      <alignment horizontal="center"/>
    </xf>
    <xf numFmtId="0" fontId="4" fillId="38" borderId="11" xfId="0" applyFont="1" applyFill="1" applyBorder="1" applyAlignment="1">
      <alignment/>
    </xf>
    <xf numFmtId="49" fontId="14" fillId="38" borderId="10" xfId="0" applyNumberFormat="1" applyFont="1" applyFill="1" applyBorder="1" applyAlignment="1">
      <alignment horizontal="center"/>
    </xf>
    <xf numFmtId="0" fontId="4" fillId="38" borderId="0" xfId="0" applyFont="1" applyFill="1" applyBorder="1" applyAlignment="1">
      <alignment/>
    </xf>
    <xf numFmtId="0" fontId="4" fillId="38" borderId="10" xfId="0" applyFont="1" applyFill="1" applyBorder="1" applyAlignment="1">
      <alignment/>
    </xf>
    <xf numFmtId="0" fontId="4" fillId="38" borderId="67" xfId="0" applyFont="1" applyFill="1" applyBorder="1" applyAlignment="1">
      <alignment/>
    </xf>
    <xf numFmtId="49" fontId="14" fillId="38" borderId="53" xfId="0" applyNumberFormat="1" applyFont="1" applyFill="1" applyBorder="1" applyAlignment="1">
      <alignment horizontal="center"/>
    </xf>
    <xf numFmtId="49" fontId="14" fillId="38" borderId="6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0" fillId="38" borderId="51" xfId="0" applyNumberFormat="1" applyFill="1" applyBorder="1" applyAlignment="1">
      <alignment horizontal="center"/>
    </xf>
    <xf numFmtId="0" fontId="0" fillId="38" borderId="68" xfId="0" applyNumberFormat="1" applyFill="1" applyBorder="1" applyAlignment="1">
      <alignment horizontal="center"/>
    </xf>
    <xf numFmtId="0" fontId="4" fillId="38" borderId="69" xfId="0" applyFont="1" applyFill="1" applyBorder="1" applyAlignment="1">
      <alignment horizontal="center"/>
    </xf>
    <xf numFmtId="49" fontId="0" fillId="38" borderId="51" xfId="0" applyNumberFormat="1" applyFill="1" applyBorder="1" applyAlignment="1">
      <alignment horizontal="center"/>
    </xf>
    <xf numFmtId="49" fontId="0" fillId="38" borderId="68" xfId="0" applyNumberFormat="1" applyFill="1" applyBorder="1" applyAlignment="1">
      <alignment horizontal="center"/>
    </xf>
    <xf numFmtId="3" fontId="18" fillId="37" borderId="70" xfId="0" applyNumberFormat="1" applyFont="1" applyFill="1" applyBorder="1" applyAlignment="1">
      <alignment/>
    </xf>
    <xf numFmtId="49" fontId="28" fillId="38" borderId="32" xfId="0" applyNumberFormat="1" applyFont="1" applyFill="1" applyBorder="1" applyAlignment="1">
      <alignment horizontal="center"/>
    </xf>
    <xf numFmtId="3" fontId="3" fillId="38" borderId="71" xfId="0" applyNumberFormat="1" applyFont="1" applyFill="1" applyBorder="1" applyAlignment="1">
      <alignment horizontal="center"/>
    </xf>
    <xf numFmtId="0" fontId="3" fillId="38" borderId="65" xfId="0" applyFont="1" applyFill="1" applyBorder="1" applyAlignment="1">
      <alignment horizontal="center"/>
    </xf>
    <xf numFmtId="49" fontId="3" fillId="38" borderId="65" xfId="0" applyNumberFormat="1" applyFont="1" applyFill="1" applyBorder="1" applyAlignment="1">
      <alignment horizontal="center"/>
    </xf>
    <xf numFmtId="49" fontId="3" fillId="38" borderId="72" xfId="0" applyNumberFormat="1" applyFont="1" applyFill="1" applyBorder="1" applyAlignment="1">
      <alignment horizontal="center"/>
    </xf>
    <xf numFmtId="3" fontId="6" fillId="36" borderId="25" xfId="0" applyNumberFormat="1" applyFont="1" applyFill="1" applyBorder="1" applyAlignment="1">
      <alignment horizontal="right"/>
    </xf>
    <xf numFmtId="3" fontId="6" fillId="0" borderId="25" xfId="0" applyNumberFormat="1" applyFont="1" applyFill="1" applyBorder="1" applyAlignment="1">
      <alignment horizontal="right"/>
    </xf>
    <xf numFmtId="3" fontId="6" fillId="33" borderId="25" xfId="0" applyNumberFormat="1" applyFont="1" applyFill="1" applyBorder="1" applyAlignment="1">
      <alignment horizontal="right"/>
    </xf>
    <xf numFmtId="3" fontId="7" fillId="33" borderId="25" xfId="0" applyNumberFormat="1" applyFont="1" applyFill="1" applyBorder="1" applyAlignment="1">
      <alignment horizontal="right"/>
    </xf>
    <xf numFmtId="3" fontId="7" fillId="0" borderId="39" xfId="0" applyNumberFormat="1" applyFont="1" applyBorder="1" applyAlignment="1">
      <alignment horizontal="right"/>
    </xf>
    <xf numFmtId="3" fontId="6" fillId="0" borderId="25" xfId="0" applyNumberFormat="1" applyFont="1" applyBorder="1" applyAlignment="1">
      <alignment horizontal="right"/>
    </xf>
    <xf numFmtId="3" fontId="7" fillId="0" borderId="25" xfId="0" applyNumberFormat="1" applyFont="1" applyFill="1" applyBorder="1" applyAlignment="1">
      <alignment horizontal="right"/>
    </xf>
    <xf numFmtId="3" fontId="7" fillId="0" borderId="25" xfId="0" applyNumberFormat="1" applyFont="1" applyBorder="1" applyAlignment="1">
      <alignment horizontal="right"/>
    </xf>
    <xf numFmtId="3" fontId="4" fillId="0" borderId="39" xfId="0" applyNumberFormat="1" applyFont="1" applyBorder="1" applyAlignment="1">
      <alignment horizontal="right"/>
    </xf>
    <xf numFmtId="3" fontId="7" fillId="33" borderId="25" xfId="0" applyNumberFormat="1" applyFont="1" applyFill="1" applyBorder="1" applyAlignment="1">
      <alignment horizontal="right"/>
    </xf>
    <xf numFmtId="3" fontId="7" fillId="33" borderId="39" xfId="0" applyNumberFormat="1" applyFont="1" applyFill="1" applyBorder="1" applyAlignment="1">
      <alignment horizontal="right"/>
    </xf>
    <xf numFmtId="3" fontId="19" fillId="34" borderId="39" xfId="0" applyNumberFormat="1" applyFont="1" applyFill="1" applyBorder="1" applyAlignment="1">
      <alignment horizontal="right"/>
    </xf>
    <xf numFmtId="3" fontId="7" fillId="0" borderId="39" xfId="0" applyNumberFormat="1" applyFont="1" applyFill="1" applyBorder="1" applyAlignment="1">
      <alignment horizontal="right"/>
    </xf>
    <xf numFmtId="3" fontId="4" fillId="33" borderId="25" xfId="0" applyNumberFormat="1" applyFont="1" applyFill="1" applyBorder="1" applyAlignment="1">
      <alignment horizontal="right"/>
    </xf>
    <xf numFmtId="3" fontId="6" fillId="33" borderId="25" xfId="0" applyNumberFormat="1" applyFont="1" applyFill="1" applyBorder="1" applyAlignment="1">
      <alignment horizontal="right"/>
    </xf>
    <xf numFmtId="3" fontId="7" fillId="0" borderId="25" xfId="0" applyNumberFormat="1" applyFont="1" applyFill="1" applyBorder="1" applyAlignment="1">
      <alignment horizontal="right"/>
    </xf>
    <xf numFmtId="3" fontId="8" fillId="37" borderId="73" xfId="0" applyNumberFormat="1" applyFont="1" applyFill="1" applyBorder="1" applyAlignment="1">
      <alignment horizontal="right"/>
    </xf>
    <xf numFmtId="3" fontId="8" fillId="36" borderId="25" xfId="0" applyNumberFormat="1" applyFont="1" applyFill="1" applyBorder="1" applyAlignment="1">
      <alignment horizontal="right"/>
    </xf>
    <xf numFmtId="3" fontId="8" fillId="36" borderId="39" xfId="0" applyNumberFormat="1" applyFont="1" applyFill="1" applyBorder="1" applyAlignment="1">
      <alignment horizontal="right"/>
    </xf>
    <xf numFmtId="165" fontId="21" fillId="0" borderId="39" xfId="0" applyNumberFormat="1" applyFont="1" applyBorder="1" applyAlignment="1">
      <alignment horizontal="right"/>
    </xf>
    <xf numFmtId="3" fontId="8" fillId="34" borderId="25" xfId="0" applyNumberFormat="1" applyFont="1" applyFill="1" applyBorder="1" applyAlignment="1">
      <alignment horizontal="right"/>
    </xf>
    <xf numFmtId="3" fontId="8" fillId="0" borderId="39" xfId="0" applyNumberFormat="1" applyFont="1" applyBorder="1" applyAlignment="1">
      <alignment horizontal="right"/>
    </xf>
    <xf numFmtId="3" fontId="8" fillId="0" borderId="74" xfId="0" applyNumberFormat="1" applyFont="1" applyBorder="1" applyAlignment="1">
      <alignment horizontal="right"/>
    </xf>
    <xf numFmtId="3" fontId="8" fillId="37" borderId="25" xfId="0" applyNumberFormat="1" applyFont="1" applyFill="1" applyBorder="1" applyAlignment="1">
      <alignment horizontal="right"/>
    </xf>
    <xf numFmtId="3" fontId="21" fillId="0" borderId="39" xfId="0" applyNumberFormat="1" applyFont="1" applyBorder="1" applyAlignment="1">
      <alignment horizontal="right"/>
    </xf>
    <xf numFmtId="3" fontId="8" fillId="37" borderId="75" xfId="0" applyNumberFormat="1" applyFont="1" applyFill="1" applyBorder="1" applyAlignment="1">
      <alignment horizontal="right"/>
    </xf>
    <xf numFmtId="3" fontId="7" fillId="0" borderId="76" xfId="0" applyNumberFormat="1" applyFont="1" applyBorder="1" applyAlignment="1">
      <alignment horizontal="right"/>
    </xf>
    <xf numFmtId="0" fontId="15" fillId="0" borderId="14" xfId="0" applyFont="1" applyFill="1" applyBorder="1" applyAlignment="1">
      <alignment horizontal="center"/>
    </xf>
    <xf numFmtId="0" fontId="4" fillId="34" borderId="41" xfId="0" applyFont="1" applyFill="1" applyBorder="1" applyAlignment="1">
      <alignment/>
    </xf>
    <xf numFmtId="0" fontId="6" fillId="34" borderId="16" xfId="0" applyFont="1" applyFill="1" applyBorder="1" applyAlignment="1">
      <alignment/>
    </xf>
    <xf numFmtId="3" fontId="4" fillId="34" borderId="57" xfId="0" applyNumberFormat="1" applyFont="1" applyFill="1" applyBorder="1" applyAlignment="1">
      <alignment/>
    </xf>
    <xf numFmtId="3" fontId="4" fillId="34" borderId="42" xfId="0" applyNumberFormat="1" applyFont="1" applyFill="1" applyBorder="1" applyAlignment="1">
      <alignment/>
    </xf>
    <xf numFmtId="3" fontId="3" fillId="34" borderId="59" xfId="0" applyNumberFormat="1" applyFont="1" applyFill="1" applyBorder="1" applyAlignment="1">
      <alignment/>
    </xf>
    <xf numFmtId="3" fontId="5" fillId="33" borderId="0" xfId="0" applyNumberFormat="1" applyFont="1" applyFill="1" applyBorder="1" applyAlignment="1">
      <alignment/>
    </xf>
    <xf numFmtId="3" fontId="6" fillId="0" borderId="39" xfId="0" applyNumberFormat="1" applyFont="1" applyBorder="1" applyAlignment="1">
      <alignment horizontal="right"/>
    </xf>
    <xf numFmtId="0" fontId="4" fillId="39" borderId="56" xfId="0" applyFont="1" applyFill="1" applyBorder="1" applyAlignment="1">
      <alignment horizontal="center"/>
    </xf>
    <xf numFmtId="3" fontId="8" fillId="39" borderId="72" xfId="0" applyNumberFormat="1" applyFont="1" applyFill="1" applyBorder="1" applyAlignment="1">
      <alignment horizontal="right"/>
    </xf>
    <xf numFmtId="0" fontId="10" fillId="39" borderId="60" xfId="0" applyFont="1" applyFill="1" applyBorder="1" applyAlignment="1">
      <alignment/>
    </xf>
    <xf numFmtId="3" fontId="4" fillId="0" borderId="39" xfId="0" applyNumberFormat="1" applyFont="1" applyFill="1" applyBorder="1" applyAlignment="1">
      <alignment horizontal="right"/>
    </xf>
    <xf numFmtId="3" fontId="4" fillId="0" borderId="73" xfId="0" applyNumberFormat="1" applyFont="1" applyFill="1" applyBorder="1" applyAlignment="1">
      <alignment horizontal="right"/>
    </xf>
    <xf numFmtId="3" fontId="18" fillId="37" borderId="77" xfId="0" applyNumberFormat="1" applyFont="1" applyFill="1" applyBorder="1" applyAlignment="1">
      <alignment/>
    </xf>
    <xf numFmtId="3" fontId="4" fillId="0" borderId="66" xfId="0" applyNumberFormat="1" applyFont="1" applyFill="1" applyBorder="1" applyAlignment="1">
      <alignment horizontal="right"/>
    </xf>
    <xf numFmtId="3" fontId="3" fillId="34" borderId="66" xfId="0" applyNumberFormat="1" applyFont="1" applyFill="1" applyBorder="1" applyAlignment="1">
      <alignment horizontal="right"/>
    </xf>
    <xf numFmtId="3" fontId="6" fillId="36" borderId="65" xfId="0" applyNumberFormat="1" applyFont="1" applyFill="1" applyBorder="1" applyAlignment="1">
      <alignment/>
    </xf>
    <xf numFmtId="3" fontId="4" fillId="0" borderId="57" xfId="0" applyNumberFormat="1" applyFont="1" applyFill="1" applyBorder="1" applyAlignment="1">
      <alignment/>
    </xf>
    <xf numFmtId="49" fontId="6" fillId="38" borderId="71" xfId="0" applyNumberFormat="1" applyFont="1" applyFill="1" applyBorder="1" applyAlignment="1">
      <alignment horizontal="center" vertical="center" wrapText="1"/>
    </xf>
    <xf numFmtId="49" fontId="6" fillId="38" borderId="65" xfId="0" applyNumberFormat="1" applyFont="1" applyFill="1" applyBorder="1" applyAlignment="1">
      <alignment horizontal="center" vertical="center" wrapText="1"/>
    </xf>
    <xf numFmtId="49" fontId="6" fillId="38" borderId="72" xfId="0" applyNumberFormat="1" applyFont="1" applyFill="1" applyBorder="1" applyAlignment="1">
      <alignment horizontal="center" vertical="center" wrapText="1"/>
    </xf>
    <xf numFmtId="3" fontId="21" fillId="0" borderId="66" xfId="0" applyNumberFormat="1" applyFont="1" applyFill="1" applyBorder="1" applyAlignment="1">
      <alignment horizontal="right"/>
    </xf>
    <xf numFmtId="3" fontId="21" fillId="0" borderId="25" xfId="0" applyNumberFormat="1" applyFont="1" applyFill="1" applyBorder="1" applyAlignment="1">
      <alignment horizontal="right"/>
    </xf>
    <xf numFmtId="49" fontId="8" fillId="40" borderId="58" xfId="0" applyNumberFormat="1" applyFont="1" applyFill="1" applyBorder="1" applyAlignment="1">
      <alignment horizontal="center" vertical="center" wrapText="1"/>
    </xf>
    <xf numFmtId="49" fontId="8" fillId="40" borderId="78" xfId="0" applyNumberFormat="1" applyFont="1" applyFill="1" applyBorder="1" applyAlignment="1">
      <alignment horizontal="center" vertical="center" wrapText="1"/>
    </xf>
    <xf numFmtId="49" fontId="4" fillId="41" borderId="15" xfId="0" applyNumberFormat="1" applyFont="1" applyFill="1" applyBorder="1" applyAlignment="1">
      <alignment horizontal="center"/>
    </xf>
    <xf numFmtId="0" fontId="5" fillId="41" borderId="40" xfId="0" applyFont="1" applyFill="1" applyBorder="1" applyAlignment="1">
      <alignment/>
    </xf>
    <xf numFmtId="3" fontId="5" fillId="41" borderId="15" xfId="0" applyNumberFormat="1" applyFont="1" applyFill="1" applyBorder="1" applyAlignment="1">
      <alignment horizontal="right"/>
    </xf>
    <xf numFmtId="3" fontId="5" fillId="41" borderId="15" xfId="0" applyNumberFormat="1" applyFont="1" applyFill="1" applyBorder="1" applyAlignment="1">
      <alignment/>
    </xf>
    <xf numFmtId="3" fontId="5" fillId="41" borderId="13" xfId="0" applyNumberFormat="1" applyFont="1" applyFill="1" applyBorder="1" applyAlignment="1">
      <alignment horizontal="right"/>
    </xf>
    <xf numFmtId="3" fontId="5" fillId="41" borderId="14" xfId="0" applyNumberFormat="1" applyFont="1" applyFill="1" applyBorder="1" applyAlignment="1">
      <alignment horizontal="right"/>
    </xf>
    <xf numFmtId="49" fontId="4" fillId="41" borderId="14" xfId="0" applyNumberFormat="1" applyFont="1" applyFill="1" applyBorder="1" applyAlignment="1">
      <alignment horizontal="center"/>
    </xf>
    <xf numFmtId="0" fontId="5" fillId="41" borderId="41" xfId="0" applyFont="1" applyFill="1" applyBorder="1" applyAlignment="1">
      <alignment/>
    </xf>
    <xf numFmtId="3" fontId="5" fillId="41" borderId="14" xfId="0" applyNumberFormat="1" applyFont="1" applyFill="1" applyBorder="1" applyAlignment="1">
      <alignment/>
    </xf>
    <xf numFmtId="3" fontId="1" fillId="0" borderId="0" xfId="0" applyNumberFormat="1" applyFont="1" applyAlignment="1">
      <alignment/>
    </xf>
    <xf numFmtId="0" fontId="4" fillId="34" borderId="22" xfId="0" applyFont="1" applyFill="1" applyBorder="1" applyAlignment="1">
      <alignment/>
    </xf>
    <xf numFmtId="0" fontId="4" fillId="34" borderId="16" xfId="0" applyFont="1" applyFill="1" applyBorder="1" applyAlignment="1">
      <alignment/>
    </xf>
    <xf numFmtId="0" fontId="3" fillId="34" borderId="16" xfId="0" applyFont="1" applyFill="1" applyBorder="1" applyAlignment="1">
      <alignment/>
    </xf>
    <xf numFmtId="3" fontId="6" fillId="36" borderId="39" xfId="0" applyNumberFormat="1" applyFont="1" applyFill="1" applyBorder="1" applyAlignment="1">
      <alignment horizontal="right"/>
    </xf>
    <xf numFmtId="0" fontId="4" fillId="0" borderId="22" xfId="0" applyFont="1" applyFill="1" applyBorder="1" applyAlignment="1">
      <alignment/>
    </xf>
    <xf numFmtId="49" fontId="17" fillId="0" borderId="14" xfId="0" applyNumberFormat="1" applyFont="1" applyFill="1" applyBorder="1" applyAlignment="1">
      <alignment horizontal="center"/>
    </xf>
    <xf numFmtId="0" fontId="17" fillId="33" borderId="41" xfId="0" applyFont="1" applyFill="1" applyBorder="1" applyAlignment="1">
      <alignment/>
    </xf>
    <xf numFmtId="3" fontId="6" fillId="36" borderId="22" xfId="0" applyNumberFormat="1" applyFont="1" applyFill="1" applyBorder="1" applyAlignment="1">
      <alignment horizontal="right"/>
    </xf>
    <xf numFmtId="3" fontId="6" fillId="36" borderId="42" xfId="0" applyNumberFormat="1" applyFont="1" applyFill="1" applyBorder="1" applyAlignment="1">
      <alignment/>
    </xf>
    <xf numFmtId="3" fontId="6" fillId="36" borderId="66" xfId="0" applyNumberFormat="1" applyFont="1" applyFill="1" applyBorder="1" applyAlignment="1">
      <alignment horizontal="right"/>
    </xf>
    <xf numFmtId="3" fontId="11" fillId="0" borderId="0" xfId="0" applyNumberFormat="1" applyFont="1" applyAlignment="1">
      <alignment/>
    </xf>
    <xf numFmtId="0" fontId="14" fillId="0" borderId="0" xfId="0" applyNumberFormat="1" applyFont="1" applyFill="1" applyBorder="1" applyAlignment="1">
      <alignment horizontal="center"/>
    </xf>
    <xf numFmtId="3" fontId="7" fillId="0" borderId="0" xfId="0" applyNumberFormat="1" applyFont="1" applyBorder="1" applyAlignment="1">
      <alignment horizontal="right"/>
    </xf>
    <xf numFmtId="3" fontId="4" fillId="33" borderId="16" xfId="0" applyNumberFormat="1" applyFont="1" applyFill="1" applyBorder="1" applyAlignment="1">
      <alignment horizontal="right"/>
    </xf>
    <xf numFmtId="3" fontId="4" fillId="33" borderId="26" xfId="0" applyNumberFormat="1" applyFont="1" applyFill="1" applyBorder="1" applyAlignment="1">
      <alignment horizontal="right"/>
    </xf>
    <xf numFmtId="0" fontId="43" fillId="0" borderId="0" xfId="0" applyFont="1" applyAlignment="1">
      <alignment/>
    </xf>
    <xf numFmtId="0" fontId="11" fillId="0" borderId="0" xfId="0" applyFont="1" applyFill="1" applyAlignment="1">
      <alignment/>
    </xf>
    <xf numFmtId="3" fontId="11" fillId="0" borderId="0" xfId="0" applyNumberFormat="1" applyFont="1" applyFill="1" applyAlignment="1">
      <alignment/>
    </xf>
    <xf numFmtId="3" fontId="6" fillId="0" borderId="0" xfId="0" applyNumberFormat="1" applyFont="1" applyFill="1" applyBorder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Font="1" applyFill="1" applyAlignment="1">
      <alignment/>
    </xf>
    <xf numFmtId="0" fontId="4" fillId="38" borderId="29" xfId="0" applyFont="1" applyFill="1" applyBorder="1" applyAlignment="1">
      <alignment horizontal="center" vertical="center"/>
    </xf>
    <xf numFmtId="0" fontId="4" fillId="38" borderId="60" xfId="0" applyFont="1" applyFill="1" applyBorder="1" applyAlignment="1">
      <alignment horizontal="center" vertical="center"/>
    </xf>
    <xf numFmtId="0" fontId="4" fillId="38" borderId="10" xfId="0" applyFont="1" applyFill="1" applyBorder="1" applyAlignment="1">
      <alignment horizontal="center" vertical="center"/>
    </xf>
    <xf numFmtId="0" fontId="4" fillId="38" borderId="53" xfId="0" applyFont="1" applyFill="1" applyBorder="1" applyAlignment="1">
      <alignment horizontal="center" vertical="center"/>
    </xf>
    <xf numFmtId="0" fontId="4" fillId="38" borderId="61" xfId="0" applyFont="1" applyFill="1" applyBorder="1" applyAlignment="1">
      <alignment horizontal="center" vertical="center"/>
    </xf>
    <xf numFmtId="0" fontId="4" fillId="38" borderId="79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/>
    </xf>
    <xf numFmtId="3" fontId="7" fillId="0" borderId="25" xfId="0" applyNumberFormat="1" applyFont="1" applyBorder="1" applyAlignment="1">
      <alignment horizontal="right"/>
    </xf>
    <xf numFmtId="0" fontId="3" fillId="0" borderId="19" xfId="0" applyFont="1" applyBorder="1" applyAlignment="1">
      <alignment/>
    </xf>
    <xf numFmtId="0" fontId="4" fillId="0" borderId="33" xfId="0" applyFont="1" applyFill="1" applyBorder="1" applyAlignment="1">
      <alignment horizontal="center"/>
    </xf>
    <xf numFmtId="49" fontId="15" fillId="36" borderId="80" xfId="0" applyNumberFormat="1" applyFont="1" applyFill="1" applyBorder="1" applyAlignment="1">
      <alignment horizontal="center"/>
    </xf>
    <xf numFmtId="49" fontId="15" fillId="36" borderId="81" xfId="0" applyNumberFormat="1" applyFont="1" applyFill="1" applyBorder="1" applyAlignment="1">
      <alignment horizontal="center"/>
    </xf>
    <xf numFmtId="49" fontId="7" fillId="36" borderId="80" xfId="0" applyNumberFormat="1" applyFont="1" applyFill="1" applyBorder="1" applyAlignment="1">
      <alignment horizontal="center"/>
    </xf>
    <xf numFmtId="0" fontId="8" fillId="36" borderId="34" xfId="0" applyFont="1" applyFill="1" applyBorder="1" applyAlignment="1">
      <alignment/>
    </xf>
    <xf numFmtId="0" fontId="7" fillId="36" borderId="80" xfId="0" applyFont="1" applyFill="1" applyBorder="1" applyAlignment="1">
      <alignment/>
    </xf>
    <xf numFmtId="3" fontId="6" fillId="36" borderId="82" xfId="0" applyNumberFormat="1" applyFont="1" applyFill="1" applyBorder="1" applyAlignment="1">
      <alignment horizontal="right"/>
    </xf>
    <xf numFmtId="0" fontId="20" fillId="37" borderId="64" xfId="0" applyFont="1" applyFill="1" applyBorder="1" applyAlignment="1">
      <alignment/>
    </xf>
    <xf numFmtId="0" fontId="3" fillId="37" borderId="23" xfId="0" applyFont="1" applyFill="1" applyBorder="1" applyAlignment="1">
      <alignment/>
    </xf>
    <xf numFmtId="49" fontId="42" fillId="0" borderId="0" xfId="0" applyNumberFormat="1" applyFont="1" applyBorder="1" applyAlignment="1" applyProtection="1">
      <alignment vertical="center"/>
      <protection locked="0"/>
    </xf>
    <xf numFmtId="49" fontId="10" fillId="0" borderId="36" xfId="0" applyNumberFormat="1" applyFont="1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/>
      <protection locked="0"/>
    </xf>
    <xf numFmtId="0" fontId="22" fillId="33" borderId="14" xfId="0" applyFont="1" applyFill="1" applyBorder="1" applyAlignment="1">
      <alignment/>
    </xf>
    <xf numFmtId="0" fontId="53" fillId="0" borderId="0" xfId="0" applyFont="1" applyAlignment="1">
      <alignment/>
    </xf>
    <xf numFmtId="0" fontId="54" fillId="33" borderId="83" xfId="0" applyFont="1" applyFill="1" applyBorder="1" applyAlignment="1">
      <alignment horizontal="center" wrapText="1"/>
    </xf>
    <xf numFmtId="0" fontId="54" fillId="33" borderId="84" xfId="0" applyFont="1" applyFill="1" applyBorder="1" applyAlignment="1">
      <alignment horizontal="center" wrapText="1"/>
    </xf>
    <xf numFmtId="0" fontId="54" fillId="33" borderId="85" xfId="0" applyFont="1" applyFill="1" applyBorder="1" applyAlignment="1">
      <alignment horizontal="center" wrapText="1"/>
    </xf>
    <xf numFmtId="0" fontId="55" fillId="0" borderId="86" xfId="0" applyFont="1" applyBorder="1" applyAlignment="1">
      <alignment wrapText="1"/>
    </xf>
    <xf numFmtId="0" fontId="55" fillId="0" borderId="87" xfId="0" applyFont="1" applyBorder="1" applyAlignment="1">
      <alignment horizontal="center" wrapText="1"/>
    </xf>
    <xf numFmtId="0" fontId="54" fillId="0" borderId="87" xfId="0" applyFont="1" applyBorder="1" applyAlignment="1">
      <alignment horizontal="center" wrapText="1"/>
    </xf>
    <xf numFmtId="0" fontId="55" fillId="0" borderId="88" xfId="0" applyFont="1" applyBorder="1" applyAlignment="1">
      <alignment horizontal="center" wrapText="1"/>
    </xf>
    <xf numFmtId="0" fontId="45" fillId="0" borderId="0" xfId="0" applyFont="1" applyAlignment="1">
      <alignment/>
    </xf>
    <xf numFmtId="0" fontId="56" fillId="33" borderId="89" xfId="0" applyFont="1" applyFill="1" applyBorder="1" applyAlignment="1">
      <alignment horizontal="justify" vertical="top" wrapText="1"/>
    </xf>
    <xf numFmtId="0" fontId="56" fillId="36" borderId="90" xfId="0" applyFont="1" applyFill="1" applyBorder="1" applyAlignment="1">
      <alignment horizontal="justify" vertical="top" wrapText="1"/>
    </xf>
    <xf numFmtId="0" fontId="56" fillId="42" borderId="90" xfId="0" applyFont="1" applyFill="1" applyBorder="1" applyAlignment="1">
      <alignment horizontal="justify" vertical="top" wrapText="1"/>
    </xf>
    <xf numFmtId="0" fontId="56" fillId="33" borderId="90" xfId="0" applyFont="1" applyFill="1" applyBorder="1" applyAlignment="1">
      <alignment horizontal="justify" vertical="top" wrapText="1"/>
    </xf>
    <xf numFmtId="0" fontId="57" fillId="33" borderId="91" xfId="0" applyFont="1" applyFill="1" applyBorder="1" applyAlignment="1">
      <alignment horizontal="center" wrapText="1"/>
    </xf>
    <xf numFmtId="0" fontId="58" fillId="33" borderId="91" xfId="0" applyFont="1" applyFill="1" applyBorder="1" applyAlignment="1">
      <alignment horizontal="center" vertical="top" wrapText="1"/>
    </xf>
    <xf numFmtId="0" fontId="57" fillId="33" borderId="92" xfId="0" applyFont="1" applyFill="1" applyBorder="1" applyAlignment="1">
      <alignment horizontal="center" wrapText="1"/>
    </xf>
    <xf numFmtId="9" fontId="57" fillId="33" borderId="91" xfId="0" applyNumberFormat="1" applyFont="1" applyFill="1" applyBorder="1" applyAlignment="1">
      <alignment horizontal="center" wrapText="1"/>
    </xf>
    <xf numFmtId="0" fontId="58" fillId="33" borderId="91" xfId="0" applyFont="1" applyFill="1" applyBorder="1" applyAlignment="1">
      <alignment horizontal="center" wrapText="1"/>
    </xf>
    <xf numFmtId="0" fontId="44" fillId="33" borderId="0" xfId="0" applyFont="1" applyFill="1" applyAlignment="1">
      <alignment wrapText="1"/>
    </xf>
    <xf numFmtId="0" fontId="47" fillId="0" borderId="0" xfId="0" applyFont="1" applyAlignment="1">
      <alignment/>
    </xf>
    <xf numFmtId="0" fontId="59" fillId="38" borderId="0" xfId="0" applyFont="1" applyFill="1" applyAlignment="1">
      <alignment/>
    </xf>
    <xf numFmtId="0" fontId="48" fillId="0" borderId="0" xfId="0" applyFont="1" applyAlignment="1">
      <alignment/>
    </xf>
    <xf numFmtId="0" fontId="60" fillId="38" borderId="0" xfId="0" applyFont="1" applyFill="1" applyAlignment="1">
      <alignment/>
    </xf>
    <xf numFmtId="0" fontId="61" fillId="33" borderId="93" xfId="0" applyFont="1" applyFill="1" applyBorder="1" applyAlignment="1">
      <alignment wrapText="1"/>
    </xf>
    <xf numFmtId="0" fontId="61" fillId="33" borderId="94" xfId="0" applyFont="1" applyFill="1" applyBorder="1" applyAlignment="1">
      <alignment wrapText="1"/>
    </xf>
    <xf numFmtId="0" fontId="61" fillId="33" borderId="95" xfId="0" applyFont="1" applyFill="1" applyBorder="1" applyAlignment="1">
      <alignment wrapText="1"/>
    </xf>
    <xf numFmtId="49" fontId="6" fillId="40" borderId="96" xfId="0" applyNumberFormat="1" applyFont="1" applyFill="1" applyBorder="1" applyAlignment="1">
      <alignment horizontal="center" vertical="center" wrapText="1"/>
    </xf>
    <xf numFmtId="177" fontId="42" fillId="0" borderId="0" xfId="0" applyNumberFormat="1" applyFont="1" applyBorder="1" applyAlignment="1" applyProtection="1">
      <alignment vertical="center"/>
      <protection locked="0"/>
    </xf>
    <xf numFmtId="177" fontId="0" fillId="0" borderId="36" xfId="0" applyNumberFormat="1" applyBorder="1" applyAlignment="1" applyProtection="1">
      <alignment/>
      <protection locked="0"/>
    </xf>
    <xf numFmtId="177" fontId="0" fillId="0" borderId="0" xfId="0" applyNumberFormat="1" applyAlignment="1">
      <alignment/>
    </xf>
    <xf numFmtId="3" fontId="6" fillId="0" borderId="25" xfId="0" applyNumberFormat="1" applyFont="1" applyBorder="1" applyAlignment="1">
      <alignment horizontal="right"/>
    </xf>
    <xf numFmtId="0" fontId="0" fillId="38" borderId="0" xfId="0" applyFill="1" applyAlignment="1">
      <alignment/>
    </xf>
    <xf numFmtId="0" fontId="10" fillId="38" borderId="28" xfId="0" applyFont="1" applyFill="1" applyBorder="1" applyAlignment="1">
      <alignment horizontal="center"/>
    </xf>
    <xf numFmtId="0" fontId="4" fillId="38" borderId="64" xfId="0" applyFont="1" applyFill="1" applyBorder="1" applyAlignment="1">
      <alignment horizontal="center"/>
    </xf>
    <xf numFmtId="177" fontId="4" fillId="0" borderId="20" xfId="0" applyNumberFormat="1" applyFont="1" applyFill="1" applyBorder="1" applyAlignment="1">
      <alignment horizontal="right"/>
    </xf>
    <xf numFmtId="177" fontId="4" fillId="0" borderId="14" xfId="0" applyNumberFormat="1" applyFont="1" applyFill="1" applyBorder="1" applyAlignment="1">
      <alignment horizontal="right"/>
    </xf>
    <xf numFmtId="177" fontId="4" fillId="33" borderId="42" xfId="0" applyNumberFormat="1" applyFont="1" applyFill="1" applyBorder="1" applyAlignment="1">
      <alignment/>
    </xf>
    <xf numFmtId="0" fontId="55" fillId="0" borderId="52" xfId="0" applyFont="1" applyBorder="1" applyAlignment="1">
      <alignment horizontal="center" wrapText="1"/>
    </xf>
    <xf numFmtId="0" fontId="54" fillId="0" borderId="52" xfId="0" applyFont="1" applyBorder="1" applyAlignment="1">
      <alignment horizontal="center" wrapText="1"/>
    </xf>
    <xf numFmtId="0" fontId="55" fillId="0" borderId="97" xfId="0" applyFont="1" applyBorder="1" applyAlignment="1">
      <alignment horizontal="center" wrapText="1"/>
    </xf>
    <xf numFmtId="0" fontId="56" fillId="35" borderId="89" xfId="0" applyFont="1" applyFill="1" applyBorder="1" applyAlignment="1">
      <alignment horizontal="justify" vertical="top" wrapText="1"/>
    </xf>
    <xf numFmtId="0" fontId="56" fillId="35" borderId="90" xfId="0" applyFont="1" applyFill="1" applyBorder="1" applyAlignment="1">
      <alignment horizontal="justify" vertical="top" wrapText="1"/>
    </xf>
    <xf numFmtId="0" fontId="57" fillId="35" borderId="91" xfId="0" applyFont="1" applyFill="1" applyBorder="1" applyAlignment="1">
      <alignment horizontal="center" wrapText="1"/>
    </xf>
    <xf numFmtId="0" fontId="58" fillId="35" borderId="91" xfId="0" applyFont="1" applyFill="1" applyBorder="1" applyAlignment="1">
      <alignment horizontal="center" wrapText="1"/>
    </xf>
    <xf numFmtId="9" fontId="57" fillId="35" borderId="91" xfId="0" applyNumberFormat="1" applyFont="1" applyFill="1" applyBorder="1" applyAlignment="1">
      <alignment horizontal="center" wrapText="1"/>
    </xf>
    <xf numFmtId="0" fontId="56" fillId="35" borderId="98" xfId="0" applyFont="1" applyFill="1" applyBorder="1" applyAlignment="1">
      <alignment horizontal="justify" vertical="top" wrapText="1"/>
    </xf>
    <xf numFmtId="0" fontId="57" fillId="35" borderId="99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54" fillId="36" borderId="83" xfId="0" applyFont="1" applyFill="1" applyBorder="1" applyAlignment="1">
      <alignment horizontal="center" wrapText="1"/>
    </xf>
    <xf numFmtId="0" fontId="54" fillId="36" borderId="84" xfId="0" applyFont="1" applyFill="1" applyBorder="1" applyAlignment="1">
      <alignment horizontal="center" wrapText="1"/>
    </xf>
    <xf numFmtId="0" fontId="54" fillId="36" borderId="85" xfId="0" applyFont="1" applyFill="1" applyBorder="1" applyAlignment="1">
      <alignment horizontal="center" wrapText="1"/>
    </xf>
    <xf numFmtId="0" fontId="44" fillId="35" borderId="0" xfId="0" applyFont="1" applyFill="1" applyAlignment="1">
      <alignment wrapText="1"/>
    </xf>
    <xf numFmtId="0" fontId="55" fillId="0" borderId="100" xfId="0" applyFont="1" applyBorder="1" applyAlignment="1">
      <alignment wrapText="1"/>
    </xf>
    <xf numFmtId="0" fontId="58" fillId="0" borderId="101" xfId="0" applyFont="1" applyBorder="1" applyAlignment="1">
      <alignment wrapText="1"/>
    </xf>
    <xf numFmtId="0" fontId="57" fillId="0" borderId="100" xfId="0" applyFont="1" applyBorder="1" applyAlignment="1">
      <alignment wrapText="1"/>
    </xf>
    <xf numFmtId="0" fontId="62" fillId="0" borderId="101" xfId="0" applyFont="1" applyBorder="1" applyAlignment="1">
      <alignment wrapText="1"/>
    </xf>
    <xf numFmtId="49" fontId="2" fillId="38" borderId="64" xfId="0" applyNumberFormat="1" applyFont="1" applyFill="1" applyBorder="1" applyAlignment="1">
      <alignment horizontal="center"/>
    </xf>
    <xf numFmtId="49" fontId="3" fillId="38" borderId="64" xfId="0" applyNumberFormat="1" applyFont="1" applyFill="1" applyBorder="1" applyAlignment="1">
      <alignment horizontal="center"/>
    </xf>
    <xf numFmtId="49" fontId="4" fillId="38" borderId="64" xfId="0" applyNumberFormat="1" applyFont="1" applyFill="1" applyBorder="1" applyAlignment="1">
      <alignment horizontal="center"/>
    </xf>
    <xf numFmtId="0" fontId="4" fillId="38" borderId="64" xfId="0" applyFont="1" applyFill="1" applyBorder="1" applyAlignment="1">
      <alignment/>
    </xf>
    <xf numFmtId="3" fontId="55" fillId="0" borderId="88" xfId="0" applyNumberFormat="1" applyFont="1" applyBorder="1" applyAlignment="1">
      <alignment horizontal="center" wrapText="1"/>
    </xf>
    <xf numFmtId="0" fontId="46" fillId="35" borderId="102" xfId="0" applyFont="1" applyFill="1" applyBorder="1" applyAlignment="1">
      <alignment wrapText="1"/>
    </xf>
    <xf numFmtId="0" fontId="46" fillId="35" borderId="103" xfId="0" applyFont="1" applyFill="1" applyBorder="1" applyAlignment="1">
      <alignment wrapText="1"/>
    </xf>
    <xf numFmtId="0" fontId="46" fillId="35" borderId="104" xfId="0" applyFont="1" applyFill="1" applyBorder="1" applyAlignment="1">
      <alignment wrapText="1"/>
    </xf>
    <xf numFmtId="0" fontId="54" fillId="0" borderId="105" xfId="0" applyFont="1" applyBorder="1" applyAlignment="1">
      <alignment horizontal="center" wrapText="1"/>
    </xf>
    <xf numFmtId="0" fontId="55" fillId="0" borderId="105" xfId="0" applyFont="1" applyBorder="1" applyAlignment="1">
      <alignment horizontal="center" wrapText="1"/>
    </xf>
    <xf numFmtId="0" fontId="55" fillId="0" borderId="106" xfId="0" applyFont="1" applyBorder="1" applyAlignment="1">
      <alignment horizontal="center" wrapText="1"/>
    </xf>
    <xf numFmtId="0" fontId="62" fillId="0" borderId="107" xfId="0" applyFont="1" applyBorder="1" applyAlignment="1">
      <alignment wrapText="1"/>
    </xf>
    <xf numFmtId="0" fontId="4" fillId="38" borderId="108" xfId="0" applyFont="1" applyFill="1" applyBorder="1" applyAlignment="1">
      <alignment/>
    </xf>
    <xf numFmtId="49" fontId="2" fillId="38" borderId="51" xfId="0" applyNumberFormat="1" applyFont="1" applyFill="1" applyBorder="1" applyAlignment="1">
      <alignment horizontal="center"/>
    </xf>
    <xf numFmtId="49" fontId="3" fillId="38" borderId="51" xfId="0" applyNumberFormat="1" applyFont="1" applyFill="1" applyBorder="1" applyAlignment="1">
      <alignment horizontal="center"/>
    </xf>
    <xf numFmtId="49" fontId="4" fillId="38" borderId="51" xfId="0" applyNumberFormat="1" applyFont="1" applyFill="1" applyBorder="1" applyAlignment="1">
      <alignment horizontal="center"/>
    </xf>
    <xf numFmtId="0" fontId="1" fillId="38" borderId="27" xfId="0" applyFont="1" applyFill="1" applyBorder="1" applyAlignment="1">
      <alignment horizontal="center"/>
    </xf>
    <xf numFmtId="0" fontId="4" fillId="38" borderId="23" xfId="0" applyFont="1" applyFill="1" applyBorder="1" applyAlignment="1">
      <alignment horizontal="center"/>
    </xf>
    <xf numFmtId="49" fontId="4" fillId="38" borderId="23" xfId="0" applyNumberFormat="1" applyFont="1" applyFill="1" applyBorder="1" applyAlignment="1">
      <alignment horizontal="center"/>
    </xf>
    <xf numFmtId="49" fontId="0" fillId="38" borderId="32" xfId="0" applyNumberFormat="1" applyFill="1" applyBorder="1" applyAlignment="1">
      <alignment horizontal="center"/>
    </xf>
    <xf numFmtId="0" fontId="0" fillId="38" borderId="32" xfId="0" applyFill="1" applyBorder="1" applyAlignment="1">
      <alignment/>
    </xf>
    <xf numFmtId="0" fontId="0" fillId="38" borderId="109" xfId="0" applyFill="1" applyBorder="1" applyAlignment="1">
      <alignment/>
    </xf>
    <xf numFmtId="177" fontId="33" fillId="0" borderId="0" xfId="0" applyNumberFormat="1" applyFont="1" applyFill="1" applyBorder="1" applyAlignment="1">
      <alignment/>
    </xf>
    <xf numFmtId="3" fontId="6" fillId="36" borderId="22" xfId="0" applyNumberFormat="1" applyFont="1" applyFill="1" applyBorder="1" applyAlignment="1">
      <alignment/>
    </xf>
    <xf numFmtId="3" fontId="6" fillId="36" borderId="16" xfId="0" applyNumberFormat="1" applyFont="1" applyFill="1" applyBorder="1" applyAlignment="1">
      <alignment/>
    </xf>
    <xf numFmtId="49" fontId="5" fillId="34" borderId="23" xfId="0" applyNumberFormat="1" applyFont="1" applyFill="1" applyBorder="1" applyAlignment="1">
      <alignment horizontal="center"/>
    </xf>
    <xf numFmtId="49" fontId="4" fillId="34" borderId="110" xfId="0" applyNumberFormat="1" applyFont="1" applyFill="1" applyBorder="1" applyAlignment="1">
      <alignment horizontal="center"/>
    </xf>
    <xf numFmtId="3" fontId="4" fillId="34" borderId="23" xfId="0" applyNumberFormat="1" applyFont="1" applyFill="1" applyBorder="1" applyAlignment="1">
      <alignment horizontal="right"/>
    </xf>
    <xf numFmtId="3" fontId="4" fillId="34" borderId="24" xfId="0" applyNumberFormat="1" applyFont="1" applyFill="1" applyBorder="1" applyAlignment="1">
      <alignment horizontal="right"/>
    </xf>
    <xf numFmtId="3" fontId="4" fillId="34" borderId="24" xfId="0" applyNumberFormat="1" applyFont="1" applyFill="1" applyBorder="1" applyAlignment="1">
      <alignment/>
    </xf>
    <xf numFmtId="0" fontId="3" fillId="34" borderId="111" xfId="0" applyFont="1" applyFill="1" applyBorder="1" applyAlignment="1">
      <alignment/>
    </xf>
    <xf numFmtId="177" fontId="18" fillId="37" borderId="77" xfId="0" applyNumberFormat="1" applyFont="1" applyFill="1" applyBorder="1" applyAlignment="1">
      <alignment/>
    </xf>
    <xf numFmtId="177" fontId="6" fillId="36" borderId="65" xfId="0" applyNumberFormat="1" applyFont="1" applyFill="1" applyBorder="1" applyAlignment="1">
      <alignment/>
    </xf>
    <xf numFmtId="177" fontId="3" fillId="34" borderId="66" xfId="0" applyNumberFormat="1" applyFont="1" applyFill="1" applyBorder="1" applyAlignment="1">
      <alignment horizontal="right"/>
    </xf>
    <xf numFmtId="0" fontId="33" fillId="0" borderId="0" xfId="0" applyFont="1" applyFill="1" applyBorder="1" applyAlignment="1">
      <alignment horizontal="center"/>
    </xf>
    <xf numFmtId="3" fontId="20" fillId="40" borderId="70" xfId="0" applyNumberFormat="1" applyFont="1" applyFill="1" applyBorder="1" applyAlignment="1">
      <alignment/>
    </xf>
    <xf numFmtId="177" fontId="18" fillId="37" borderId="47" xfId="0" applyNumberFormat="1" applyFont="1" applyFill="1" applyBorder="1" applyAlignment="1">
      <alignment/>
    </xf>
    <xf numFmtId="177" fontId="6" fillId="36" borderId="52" xfId="0" applyNumberFormat="1" applyFont="1" applyFill="1" applyBorder="1" applyAlignment="1">
      <alignment/>
    </xf>
    <xf numFmtId="177" fontId="3" fillId="34" borderId="112" xfId="0" applyNumberFormat="1" applyFont="1" applyFill="1" applyBorder="1" applyAlignment="1">
      <alignment horizontal="right"/>
    </xf>
    <xf numFmtId="177" fontId="4" fillId="0" borderId="112" xfId="0" applyNumberFormat="1" applyFont="1" applyFill="1" applyBorder="1" applyAlignment="1">
      <alignment horizontal="right"/>
    </xf>
    <xf numFmtId="177" fontId="6" fillId="36" borderId="112" xfId="0" applyNumberFormat="1" applyFont="1" applyFill="1" applyBorder="1" applyAlignment="1">
      <alignment/>
    </xf>
    <xf numFmtId="177" fontId="4" fillId="34" borderId="112" xfId="0" applyNumberFormat="1" applyFont="1" applyFill="1" applyBorder="1" applyAlignment="1">
      <alignment/>
    </xf>
    <xf numFmtId="177" fontId="6" fillId="36" borderId="112" xfId="0" applyNumberFormat="1" applyFont="1" applyFill="1" applyBorder="1" applyAlignment="1">
      <alignment/>
    </xf>
    <xf numFmtId="177" fontId="6" fillId="36" borderId="58" xfId="0" applyNumberFormat="1" applyFont="1" applyFill="1" applyBorder="1" applyAlignment="1">
      <alignment/>
    </xf>
    <xf numFmtId="177" fontId="3" fillId="34" borderId="42" xfId="0" applyNumberFormat="1" applyFont="1" applyFill="1" applyBorder="1" applyAlignment="1">
      <alignment horizontal="right"/>
    </xf>
    <xf numFmtId="177" fontId="4" fillId="34" borderId="44" xfId="0" applyNumberFormat="1" applyFont="1" applyFill="1" applyBorder="1" applyAlignment="1">
      <alignment horizontal="right"/>
    </xf>
    <xf numFmtId="3" fontId="4" fillId="34" borderId="45" xfId="0" applyNumberFormat="1" applyFont="1" applyFill="1" applyBorder="1" applyAlignment="1">
      <alignment horizontal="right"/>
    </xf>
    <xf numFmtId="0" fontId="62" fillId="35" borderId="91" xfId="0" applyFont="1" applyFill="1" applyBorder="1" applyAlignment="1">
      <alignment horizontal="center" wrapText="1"/>
    </xf>
    <xf numFmtId="0" fontId="1" fillId="0" borderId="0" xfId="0" applyFont="1" applyAlignment="1" applyProtection="1">
      <alignment horizontal="center"/>
      <protection locked="0"/>
    </xf>
    <xf numFmtId="0" fontId="43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49" fontId="0" fillId="38" borderId="68" xfId="0" applyNumberFormat="1" applyFill="1" applyBorder="1" applyAlignment="1" applyProtection="1">
      <alignment horizontal="center"/>
      <protection locked="0"/>
    </xf>
    <xf numFmtId="49" fontId="0" fillId="38" borderId="51" xfId="0" applyNumberFormat="1" applyFill="1" applyBorder="1" applyAlignment="1" applyProtection="1">
      <alignment horizontal="center"/>
      <protection locked="0"/>
    </xf>
    <xf numFmtId="49" fontId="0" fillId="38" borderId="105" xfId="0" applyNumberFormat="1" applyFill="1" applyBorder="1" applyAlignment="1" applyProtection="1">
      <alignment horizontal="center"/>
      <protection locked="0"/>
    </xf>
    <xf numFmtId="0" fontId="1" fillId="38" borderId="69" xfId="0" applyFont="1" applyFill="1" applyBorder="1" applyAlignment="1" applyProtection="1">
      <alignment horizontal="center"/>
      <protection locked="0"/>
    </xf>
    <xf numFmtId="49" fontId="2" fillId="38" borderId="28" xfId="0" applyNumberFormat="1" applyFont="1" applyFill="1" applyBorder="1" applyAlignment="1" applyProtection="1">
      <alignment horizontal="center"/>
      <protection locked="0"/>
    </xf>
    <xf numFmtId="49" fontId="3" fillId="38" borderId="28" xfId="0" applyNumberFormat="1" applyFont="1" applyFill="1" applyBorder="1" applyAlignment="1" applyProtection="1">
      <alignment horizontal="center"/>
      <protection locked="0"/>
    </xf>
    <xf numFmtId="49" fontId="4" fillId="38" borderId="28" xfId="0" applyNumberFormat="1" applyFont="1" applyFill="1" applyBorder="1" applyAlignment="1" applyProtection="1">
      <alignment horizontal="center"/>
      <protection locked="0"/>
    </xf>
    <xf numFmtId="0" fontId="4" fillId="38" borderId="41" xfId="0" applyFont="1" applyFill="1" applyBorder="1" applyAlignment="1" applyProtection="1">
      <alignment/>
      <protection locked="0"/>
    </xf>
    <xf numFmtId="0" fontId="1" fillId="38" borderId="26" xfId="0" applyFont="1" applyFill="1" applyBorder="1" applyAlignment="1" applyProtection="1">
      <alignment horizontal="center"/>
      <protection locked="0"/>
    </xf>
    <xf numFmtId="0" fontId="4" fillId="38" borderId="16" xfId="0" applyFont="1" applyFill="1" applyBorder="1" applyAlignment="1" applyProtection="1">
      <alignment horizontal="center"/>
      <protection locked="0"/>
    </xf>
    <xf numFmtId="49" fontId="4" fillId="38" borderId="16" xfId="0" applyNumberFormat="1" applyFont="1" applyFill="1" applyBorder="1" applyAlignment="1" applyProtection="1">
      <alignment horizontal="center"/>
      <protection locked="0"/>
    </xf>
    <xf numFmtId="49" fontId="4" fillId="38" borderId="17" xfId="0" applyNumberFormat="1" applyFont="1" applyFill="1" applyBorder="1" applyAlignment="1" applyProtection="1">
      <alignment horizontal="center"/>
      <protection locked="0"/>
    </xf>
    <xf numFmtId="0" fontId="4" fillId="38" borderId="40" xfId="0" applyFont="1" applyFill="1" applyBorder="1" applyAlignment="1" applyProtection="1">
      <alignment/>
      <protection locked="0"/>
    </xf>
    <xf numFmtId="0" fontId="4" fillId="38" borderId="59" xfId="0" applyFont="1" applyFill="1" applyBorder="1" applyAlignment="1" applyProtection="1">
      <alignment horizontal="center"/>
      <protection locked="0"/>
    </xf>
    <xf numFmtId="0" fontId="4" fillId="38" borderId="19" xfId="0" applyFont="1" applyFill="1" applyBorder="1" applyAlignment="1" applyProtection="1">
      <alignment horizontal="center"/>
      <protection locked="0"/>
    </xf>
    <xf numFmtId="0" fontId="4" fillId="38" borderId="28" xfId="0" applyFont="1" applyFill="1" applyBorder="1" applyAlignment="1" applyProtection="1">
      <alignment horizontal="center"/>
      <protection locked="0"/>
    </xf>
    <xf numFmtId="0" fontId="4" fillId="38" borderId="64" xfId="0" applyFont="1" applyFill="1" applyBorder="1" applyAlignment="1" applyProtection="1">
      <alignment horizontal="center"/>
      <protection locked="0"/>
    </xf>
    <xf numFmtId="0" fontId="0" fillId="38" borderId="64" xfId="0" applyFill="1" applyBorder="1" applyAlignment="1" applyProtection="1">
      <alignment/>
      <protection locked="0"/>
    </xf>
    <xf numFmtId="0" fontId="1" fillId="38" borderId="11" xfId="0" applyFont="1" applyFill="1" applyBorder="1" applyAlignment="1" applyProtection="1">
      <alignment horizontal="center"/>
      <protection locked="0"/>
    </xf>
    <xf numFmtId="0" fontId="4" fillId="38" borderId="29" xfId="0" applyFont="1" applyFill="1" applyBorder="1" applyAlignment="1" applyProtection="1">
      <alignment horizontal="center"/>
      <protection locked="0"/>
    </xf>
    <xf numFmtId="49" fontId="4" fillId="38" borderId="29" xfId="0" applyNumberFormat="1" applyFont="1" applyFill="1" applyBorder="1" applyAlignment="1" applyProtection="1">
      <alignment horizontal="center"/>
      <protection locked="0"/>
    </xf>
    <xf numFmtId="49" fontId="4" fillId="38" borderId="0" xfId="0" applyNumberFormat="1" applyFont="1" applyFill="1" applyBorder="1" applyAlignment="1" applyProtection="1">
      <alignment horizontal="center"/>
      <protection locked="0"/>
    </xf>
    <xf numFmtId="0" fontId="4" fillId="38" borderId="52" xfId="0" applyFont="1" applyFill="1" applyBorder="1" applyAlignment="1" applyProtection="1">
      <alignment/>
      <protection locked="0"/>
    </xf>
    <xf numFmtId="0" fontId="4" fillId="38" borderId="29" xfId="0" applyFont="1" applyFill="1" applyBorder="1" applyAlignment="1" applyProtection="1">
      <alignment horizontal="center" vertical="center"/>
      <protection locked="0"/>
    </xf>
    <xf numFmtId="0" fontId="1" fillId="38" borderId="67" xfId="0" applyFont="1" applyFill="1" applyBorder="1" applyAlignment="1" applyProtection="1">
      <alignment horizontal="center"/>
      <protection locked="0"/>
    </xf>
    <xf numFmtId="0" fontId="4" fillId="38" borderId="60" xfId="0" applyFont="1" applyFill="1" applyBorder="1" applyAlignment="1" applyProtection="1">
      <alignment horizontal="center"/>
      <protection locked="0"/>
    </xf>
    <xf numFmtId="49" fontId="4" fillId="38" borderId="60" xfId="0" applyNumberFormat="1" applyFont="1" applyFill="1" applyBorder="1" applyAlignment="1" applyProtection="1">
      <alignment horizontal="center"/>
      <protection locked="0"/>
    </xf>
    <xf numFmtId="49" fontId="4" fillId="38" borderId="54" xfId="0" applyNumberFormat="1" applyFont="1" applyFill="1" applyBorder="1" applyAlignment="1" applyProtection="1">
      <alignment horizontal="center"/>
      <protection locked="0"/>
    </xf>
    <xf numFmtId="0" fontId="4" fillId="38" borderId="55" xfId="0" applyFont="1" applyFill="1" applyBorder="1" applyAlignment="1" applyProtection="1">
      <alignment/>
      <protection locked="0"/>
    </xf>
    <xf numFmtId="0" fontId="4" fillId="38" borderId="60" xfId="0" applyFont="1" applyFill="1" applyBorder="1" applyAlignment="1" applyProtection="1">
      <alignment horizontal="center" vertical="center"/>
      <protection locked="0"/>
    </xf>
    <xf numFmtId="0" fontId="4" fillId="38" borderId="79" xfId="0" applyFont="1" applyFill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8" fillId="37" borderId="79" xfId="0" applyFont="1" applyFill="1" applyBorder="1" applyAlignment="1" applyProtection="1">
      <alignment horizontal="left" vertical="center"/>
      <protection locked="0"/>
    </xf>
    <xf numFmtId="0" fontId="9" fillId="37" borderId="54" xfId="0" applyFont="1" applyFill="1" applyBorder="1" applyAlignment="1" applyProtection="1">
      <alignment vertical="center"/>
      <protection locked="0"/>
    </xf>
    <xf numFmtId="0" fontId="4" fillId="37" borderId="54" xfId="0" applyFont="1" applyFill="1" applyBorder="1" applyAlignment="1" applyProtection="1">
      <alignment/>
      <protection locked="0"/>
    </xf>
    <xf numFmtId="0" fontId="4" fillId="37" borderId="55" xfId="0" applyFont="1" applyFill="1" applyBorder="1" applyAlignment="1" applyProtection="1">
      <alignment/>
      <protection locked="0"/>
    </xf>
    <xf numFmtId="0" fontId="15" fillId="36" borderId="15" xfId="0" applyFont="1" applyFill="1" applyBorder="1" applyAlignment="1" applyProtection="1">
      <alignment horizontal="center"/>
      <protection locked="0"/>
    </xf>
    <xf numFmtId="0" fontId="18" fillId="36" borderId="19" xfId="0" applyFont="1" applyFill="1" applyBorder="1" applyAlignment="1" applyProtection="1">
      <alignment/>
      <protection locked="0"/>
    </xf>
    <xf numFmtId="0" fontId="4" fillId="36" borderId="19" xfId="0" applyFont="1" applyFill="1" applyBorder="1" applyAlignment="1" applyProtection="1">
      <alignment/>
      <protection locked="0"/>
    </xf>
    <xf numFmtId="0" fontId="4" fillId="36" borderId="40" xfId="0" applyFont="1" applyFill="1" applyBorder="1" applyAlignment="1" applyProtection="1">
      <alignment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4" fillId="0" borderId="20" xfId="0" applyFont="1" applyBorder="1" applyAlignment="1" applyProtection="1">
      <alignment horizontal="center"/>
      <protection locked="0"/>
    </xf>
    <xf numFmtId="49" fontId="5" fillId="34" borderId="20" xfId="0" applyNumberFormat="1" applyFont="1" applyFill="1" applyBorder="1" applyAlignment="1" applyProtection="1">
      <alignment horizontal="center"/>
      <protection locked="0"/>
    </xf>
    <xf numFmtId="0" fontId="6" fillId="34" borderId="14" xfId="0" applyFont="1" applyFill="1" applyBorder="1" applyAlignment="1" applyProtection="1">
      <alignment/>
      <protection locked="0"/>
    </xf>
    <xf numFmtId="0" fontId="6" fillId="34" borderId="39" xfId="0" applyFont="1" applyFill="1" applyBorder="1" applyAlignment="1" applyProtection="1">
      <alignment/>
      <protection locked="0"/>
    </xf>
    <xf numFmtId="0" fontId="4" fillId="0" borderId="18" xfId="0" applyFont="1" applyBorder="1" applyAlignment="1" applyProtection="1">
      <alignment horizontal="center"/>
      <protection locked="0"/>
    </xf>
    <xf numFmtId="49" fontId="5" fillId="0" borderId="18" xfId="0" applyNumberFormat="1" applyFont="1" applyFill="1" applyBorder="1" applyAlignment="1" applyProtection="1">
      <alignment horizontal="center"/>
      <protection locked="0"/>
    </xf>
    <xf numFmtId="49" fontId="4" fillId="0" borderId="15" xfId="0" applyNumberFormat="1" applyFont="1" applyFill="1" applyBorder="1" applyAlignment="1" applyProtection="1">
      <alignment horizontal="center"/>
      <protection locked="0"/>
    </xf>
    <xf numFmtId="0" fontId="4" fillId="33" borderId="40" xfId="0" applyFont="1" applyFill="1" applyBorder="1" applyAlignment="1" applyProtection="1">
      <alignment/>
      <protection locked="0"/>
    </xf>
    <xf numFmtId="49" fontId="5" fillId="34" borderId="10" xfId="0" applyNumberFormat="1" applyFont="1" applyFill="1" applyBorder="1" applyAlignment="1" applyProtection="1">
      <alignment horizontal="center"/>
      <protection locked="0"/>
    </xf>
    <xf numFmtId="0" fontId="6" fillId="34" borderId="15" xfId="0" applyFont="1" applyFill="1" applyBorder="1" applyAlignment="1" applyProtection="1">
      <alignment/>
      <protection locked="0"/>
    </xf>
    <xf numFmtId="49" fontId="5" fillId="0" borderId="20" xfId="0" applyNumberFormat="1" applyFont="1" applyFill="1" applyBorder="1" applyAlignment="1" applyProtection="1">
      <alignment horizontal="center"/>
      <protection locked="0"/>
    </xf>
    <xf numFmtId="49" fontId="4" fillId="0" borderId="14" xfId="0" applyNumberFormat="1" applyFont="1" applyFill="1" applyBorder="1" applyAlignment="1" applyProtection="1">
      <alignment horizontal="center"/>
      <protection locked="0"/>
    </xf>
    <xf numFmtId="0" fontId="15" fillId="36" borderId="14" xfId="0" applyFont="1" applyFill="1" applyBorder="1" applyAlignment="1" applyProtection="1">
      <alignment horizontal="center"/>
      <protection locked="0"/>
    </xf>
    <xf numFmtId="0" fontId="18" fillId="36" borderId="28" xfId="0" applyFont="1" applyFill="1" applyBorder="1" applyAlignment="1" applyProtection="1">
      <alignment/>
      <protection locked="0"/>
    </xf>
    <xf numFmtId="0" fontId="4" fillId="36" borderId="28" xfId="0" applyFont="1" applyFill="1" applyBorder="1" applyAlignment="1" applyProtection="1">
      <alignment/>
      <protection locked="0"/>
    </xf>
    <xf numFmtId="0" fontId="4" fillId="36" borderId="41" xfId="0" applyFont="1" applyFill="1" applyBorder="1" applyAlignment="1" applyProtection="1">
      <alignment/>
      <protection locked="0"/>
    </xf>
    <xf numFmtId="49" fontId="5" fillId="34" borderId="22" xfId="0" applyNumberFormat="1" applyFont="1" applyFill="1" applyBorder="1" applyAlignment="1" applyProtection="1">
      <alignment horizontal="center"/>
      <protection locked="0"/>
    </xf>
    <xf numFmtId="0" fontId="6" fillId="34" borderId="39" xfId="0" applyFont="1" applyFill="1" applyBorder="1" applyAlignment="1" applyProtection="1">
      <alignment/>
      <protection locked="0"/>
    </xf>
    <xf numFmtId="0" fontId="4" fillId="0" borderId="18" xfId="0" applyFont="1" applyFill="1" applyBorder="1" applyAlignment="1" applyProtection="1">
      <alignment horizontal="center"/>
      <protection locked="0"/>
    </xf>
    <xf numFmtId="49" fontId="5" fillId="0" borderId="22" xfId="0" applyNumberFormat="1" applyFont="1" applyFill="1" applyBorder="1" applyAlignment="1" applyProtection="1">
      <alignment horizontal="center"/>
      <protection locked="0"/>
    </xf>
    <xf numFmtId="0" fontId="4" fillId="0" borderId="40" xfId="0" applyFont="1" applyFill="1" applyBorder="1" applyAlignment="1" applyProtection="1">
      <alignment/>
      <protection locked="0"/>
    </xf>
    <xf numFmtId="0" fontId="15" fillId="36" borderId="29" xfId="0" applyFont="1" applyFill="1" applyBorder="1" applyAlignment="1" applyProtection="1">
      <alignment horizontal="center"/>
      <protection locked="0"/>
    </xf>
    <xf numFmtId="0" fontId="18" fillId="36" borderId="0" xfId="0" applyFont="1" applyFill="1" applyBorder="1" applyAlignment="1" applyProtection="1">
      <alignment/>
      <protection locked="0"/>
    </xf>
    <xf numFmtId="0" fontId="4" fillId="36" borderId="0" xfId="0" applyFont="1" applyFill="1" applyBorder="1" applyAlignment="1" applyProtection="1">
      <alignment/>
      <protection locked="0"/>
    </xf>
    <xf numFmtId="0" fontId="4" fillId="36" borderId="52" xfId="0" applyFont="1" applyFill="1" applyBorder="1" applyAlignment="1" applyProtection="1">
      <alignment/>
      <protection locked="0"/>
    </xf>
    <xf numFmtId="49" fontId="5" fillId="34" borderId="14" xfId="0" applyNumberFormat="1" applyFont="1" applyFill="1" applyBorder="1" applyAlignment="1" applyProtection="1">
      <alignment horizontal="center"/>
      <protection locked="0"/>
    </xf>
    <xf numFmtId="49" fontId="5" fillId="0" borderId="14" xfId="0" applyNumberFormat="1" applyFont="1" applyFill="1" applyBorder="1" applyAlignment="1" applyProtection="1">
      <alignment horizontal="center"/>
      <protection locked="0"/>
    </xf>
    <xf numFmtId="0" fontId="4" fillId="33" borderId="39" xfId="0" applyFont="1" applyFill="1" applyBorder="1" applyAlignment="1" applyProtection="1">
      <alignment/>
      <protection locked="0"/>
    </xf>
    <xf numFmtId="49" fontId="8" fillId="40" borderId="96" xfId="0" applyNumberFormat="1" applyFont="1" applyFill="1" applyBorder="1" applyAlignment="1">
      <alignment horizontal="center" vertical="center" wrapText="1"/>
    </xf>
    <xf numFmtId="0" fontId="0" fillId="40" borderId="58" xfId="0" applyFill="1" applyBorder="1" applyAlignment="1">
      <alignment horizontal="center"/>
    </xf>
    <xf numFmtId="0" fontId="0" fillId="40" borderId="70" xfId="0" applyFill="1" applyBorder="1" applyAlignment="1">
      <alignment horizontal="center"/>
    </xf>
    <xf numFmtId="3" fontId="57" fillId="33" borderId="91" xfId="0" applyNumberFormat="1" applyFont="1" applyFill="1" applyBorder="1" applyAlignment="1">
      <alignment horizontal="center" wrapText="1"/>
    </xf>
    <xf numFmtId="0" fontId="55" fillId="0" borderId="0" xfId="0" applyFont="1" applyBorder="1" applyAlignment="1">
      <alignment wrapText="1"/>
    </xf>
    <xf numFmtId="0" fontId="54" fillId="0" borderId="0" xfId="0" applyFont="1" applyBorder="1" applyAlignment="1">
      <alignment horizontal="center" wrapText="1"/>
    </xf>
    <xf numFmtId="0" fontId="55" fillId="0" borderId="0" xfId="0" applyFont="1" applyBorder="1" applyAlignment="1">
      <alignment horizontal="center" wrapText="1"/>
    </xf>
    <xf numFmtId="3" fontId="55" fillId="0" borderId="0" xfId="0" applyNumberFormat="1" applyFont="1" applyBorder="1" applyAlignment="1">
      <alignment horizontal="center" wrapText="1"/>
    </xf>
    <xf numFmtId="0" fontId="59" fillId="33" borderId="0" xfId="0" applyFont="1" applyFill="1" applyAlignment="1">
      <alignment/>
    </xf>
    <xf numFmtId="0" fontId="0" fillId="33" borderId="0" xfId="0" applyFill="1" applyAlignment="1">
      <alignment/>
    </xf>
    <xf numFmtId="0" fontId="59" fillId="0" borderId="0" xfId="0" applyFont="1" applyFill="1" applyAlignment="1">
      <alignment/>
    </xf>
    <xf numFmtId="0" fontId="63" fillId="0" borderId="0" xfId="0" applyFont="1" applyAlignment="1">
      <alignment horizontal="justify"/>
    </xf>
    <xf numFmtId="0" fontId="56" fillId="33" borderId="98" xfId="0" applyFont="1" applyFill="1" applyBorder="1" applyAlignment="1">
      <alignment horizontal="justify" vertical="top" wrapText="1"/>
    </xf>
    <xf numFmtId="0" fontId="57" fillId="33" borderId="99" xfId="0" applyFont="1" applyFill="1" applyBorder="1" applyAlignment="1">
      <alignment horizontal="center" wrapText="1"/>
    </xf>
    <xf numFmtId="0" fontId="57" fillId="33" borderId="113" xfId="0" applyFont="1" applyFill="1" applyBorder="1" applyAlignment="1">
      <alignment horizontal="center" wrapText="1"/>
    </xf>
    <xf numFmtId="49" fontId="2" fillId="38" borderId="0" xfId="0" applyNumberFormat="1" applyFont="1" applyFill="1" applyBorder="1" applyAlignment="1">
      <alignment horizontal="center"/>
    </xf>
    <xf numFmtId="49" fontId="3" fillId="38" borderId="0" xfId="0" applyNumberFormat="1" applyFont="1" applyFill="1" applyBorder="1" applyAlignment="1">
      <alignment horizontal="center"/>
    </xf>
    <xf numFmtId="0" fontId="4" fillId="38" borderId="40" xfId="0" applyFont="1" applyFill="1" applyBorder="1" applyAlignment="1">
      <alignment/>
    </xf>
    <xf numFmtId="177" fontId="4" fillId="0" borderId="23" xfId="0" applyNumberFormat="1" applyFont="1" applyFill="1" applyBorder="1" applyAlignment="1">
      <alignment horizontal="right"/>
    </xf>
    <xf numFmtId="177" fontId="4" fillId="0" borderId="24" xfId="0" applyNumberFormat="1" applyFont="1" applyFill="1" applyBorder="1" applyAlignment="1">
      <alignment horizontal="right"/>
    </xf>
    <xf numFmtId="177" fontId="4" fillId="0" borderId="73" xfId="0" applyNumberFormat="1" applyFont="1" applyFill="1" applyBorder="1" applyAlignment="1">
      <alignment horizontal="right"/>
    </xf>
    <xf numFmtId="49" fontId="4" fillId="38" borderId="114" xfId="0" applyNumberFormat="1" applyFont="1" applyFill="1" applyBorder="1" applyAlignment="1">
      <alignment horizontal="center"/>
    </xf>
    <xf numFmtId="0" fontId="4" fillId="38" borderId="112" xfId="0" applyFont="1" applyFill="1" applyBorder="1" applyAlignment="1">
      <alignment/>
    </xf>
    <xf numFmtId="177" fontId="3" fillId="34" borderId="13" xfId="0" applyNumberFormat="1" applyFont="1" applyFill="1" applyBorder="1" applyAlignment="1">
      <alignment horizontal="right"/>
    </xf>
    <xf numFmtId="0" fontId="10" fillId="38" borderId="69" xfId="0" applyFont="1" applyFill="1" applyBorder="1" applyAlignment="1">
      <alignment horizontal="left"/>
    </xf>
    <xf numFmtId="0" fontId="0" fillId="38" borderId="28" xfId="0" applyFill="1" applyBorder="1" applyAlignment="1">
      <alignment horizontal="center"/>
    </xf>
    <xf numFmtId="49" fontId="5" fillId="0" borderId="64" xfId="0" applyNumberFormat="1" applyFont="1" applyFill="1" applyBorder="1" applyAlignment="1">
      <alignment horizontal="center"/>
    </xf>
    <xf numFmtId="3" fontId="4" fillId="0" borderId="115" xfId="0" applyNumberFormat="1" applyFont="1" applyFill="1" applyBorder="1" applyAlignment="1">
      <alignment horizontal="right"/>
    </xf>
    <xf numFmtId="177" fontId="4" fillId="0" borderId="115" xfId="0" applyNumberFormat="1" applyFont="1" applyFill="1" applyBorder="1" applyAlignment="1">
      <alignment horizontal="right"/>
    </xf>
    <xf numFmtId="177" fontId="4" fillId="0" borderId="66" xfId="0" applyNumberFormat="1" applyFont="1" applyFill="1" applyBorder="1" applyAlignment="1">
      <alignment horizontal="right"/>
    </xf>
    <xf numFmtId="177" fontId="4" fillId="33" borderId="45" xfId="0" applyNumberFormat="1" applyFont="1" applyFill="1" applyBorder="1" applyAlignment="1">
      <alignment/>
    </xf>
    <xf numFmtId="3" fontId="4" fillId="0" borderId="36" xfId="0" applyNumberFormat="1" applyFont="1" applyFill="1" applyBorder="1" applyAlignment="1">
      <alignment horizontal="right"/>
    </xf>
    <xf numFmtId="177" fontId="4" fillId="0" borderId="21" xfId="0" applyNumberFormat="1" applyFont="1" applyFill="1" applyBorder="1" applyAlignment="1">
      <alignment horizontal="right"/>
    </xf>
    <xf numFmtId="0" fontId="17" fillId="0" borderId="23" xfId="0" applyFont="1" applyBorder="1" applyAlignment="1">
      <alignment horizontal="center"/>
    </xf>
    <xf numFmtId="49" fontId="37" fillId="0" borderId="115" xfId="0" applyNumberFormat="1" applyFont="1" applyFill="1" applyBorder="1" applyAlignment="1">
      <alignment horizontal="center"/>
    </xf>
    <xf numFmtId="177" fontId="18" fillId="37" borderId="56" xfId="0" applyNumberFormat="1" applyFont="1" applyFill="1" applyBorder="1" applyAlignment="1">
      <alignment/>
    </xf>
    <xf numFmtId="177" fontId="6" fillId="36" borderId="11" xfId="0" applyNumberFormat="1" applyFont="1" applyFill="1" applyBorder="1" applyAlignment="1">
      <alignment/>
    </xf>
    <xf numFmtId="177" fontId="18" fillId="37" borderId="49" xfId="0" applyNumberFormat="1" applyFont="1" applyFill="1" applyBorder="1" applyAlignment="1">
      <alignment/>
    </xf>
    <xf numFmtId="0" fontId="17" fillId="38" borderId="79" xfId="0" applyFont="1" applyFill="1" applyBorder="1" applyAlignment="1">
      <alignment horizontal="center" vertical="center"/>
    </xf>
    <xf numFmtId="0" fontId="17" fillId="38" borderId="21" xfId="0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right"/>
    </xf>
    <xf numFmtId="178" fontId="18" fillId="37" borderId="56" xfId="0" applyNumberFormat="1" applyFont="1" applyFill="1" applyBorder="1" applyAlignment="1">
      <alignment/>
    </xf>
    <xf numFmtId="178" fontId="3" fillId="34" borderId="59" xfId="0" applyNumberFormat="1" applyFont="1" applyFill="1" applyBorder="1" applyAlignment="1">
      <alignment/>
    </xf>
    <xf numFmtId="178" fontId="5" fillId="41" borderId="14" xfId="0" applyNumberFormat="1" applyFont="1" applyFill="1" applyBorder="1" applyAlignment="1">
      <alignment horizontal="right"/>
    </xf>
    <xf numFmtId="178" fontId="5" fillId="0" borderId="17" xfId="0" applyNumberFormat="1" applyFont="1" applyFill="1" applyBorder="1" applyAlignment="1">
      <alignment horizontal="right"/>
    </xf>
    <xf numFmtId="178" fontId="4" fillId="0" borderId="14" xfId="0" applyNumberFormat="1" applyFont="1" applyFill="1" applyBorder="1" applyAlignment="1">
      <alignment horizontal="right"/>
    </xf>
    <xf numFmtId="178" fontId="3" fillId="34" borderId="15" xfId="0" applyNumberFormat="1" applyFont="1" applyFill="1" applyBorder="1" applyAlignment="1">
      <alignment/>
    </xf>
    <xf numFmtId="178" fontId="5" fillId="41" borderId="15" xfId="0" applyNumberFormat="1" applyFont="1" applyFill="1" applyBorder="1" applyAlignment="1">
      <alignment horizontal="right"/>
    </xf>
    <xf numFmtId="178" fontId="4" fillId="0" borderId="16" xfId="0" applyNumberFormat="1" applyFont="1" applyFill="1" applyBorder="1" applyAlignment="1">
      <alignment horizontal="right"/>
    </xf>
    <xf numFmtId="3" fontId="3" fillId="34" borderId="21" xfId="0" applyNumberFormat="1" applyFont="1" applyFill="1" applyBorder="1" applyAlignment="1">
      <alignment horizontal="right"/>
    </xf>
    <xf numFmtId="0" fontId="0" fillId="0" borderId="0" xfId="45">
      <alignment/>
      <protection/>
    </xf>
    <xf numFmtId="0" fontId="0" fillId="0" borderId="0" xfId="45" applyFill="1" applyBorder="1">
      <alignment/>
      <protection/>
    </xf>
    <xf numFmtId="0" fontId="0" fillId="0" borderId="0" xfId="45" applyAlignment="1">
      <alignment horizontal="center"/>
      <protection/>
    </xf>
    <xf numFmtId="0" fontId="1" fillId="0" borderId="0" xfId="45" applyFont="1" applyAlignment="1">
      <alignment horizontal="center"/>
      <protection/>
    </xf>
    <xf numFmtId="3" fontId="11" fillId="0" borderId="0" xfId="45" applyNumberFormat="1" applyFont="1" applyFill="1" applyBorder="1">
      <alignment/>
      <protection/>
    </xf>
    <xf numFmtId="0" fontId="11" fillId="0" borderId="0" xfId="45" applyFont="1" applyFill="1" applyBorder="1">
      <alignment/>
      <protection/>
    </xf>
    <xf numFmtId="3" fontId="4" fillId="33" borderId="45" xfId="45" applyNumberFormat="1" applyFont="1" applyFill="1" applyBorder="1">
      <alignment/>
      <protection/>
    </xf>
    <xf numFmtId="0" fontId="1" fillId="0" borderId="27" xfId="45" applyFont="1" applyBorder="1" applyAlignment="1">
      <alignment horizontal="center"/>
      <protection/>
    </xf>
    <xf numFmtId="3" fontId="4" fillId="33" borderId="42" xfId="45" applyNumberFormat="1" applyFont="1" applyFill="1" applyBorder="1">
      <alignment/>
      <protection/>
    </xf>
    <xf numFmtId="3" fontId="4" fillId="0" borderId="0" xfId="45" applyNumberFormat="1" applyFont="1" applyFill="1" applyBorder="1" applyAlignment="1">
      <alignment horizontal="right"/>
      <protection/>
    </xf>
    <xf numFmtId="3" fontId="4" fillId="0" borderId="39" xfId="45" applyNumberFormat="1" applyFont="1" applyFill="1" applyBorder="1" applyAlignment="1">
      <alignment horizontal="right"/>
      <protection/>
    </xf>
    <xf numFmtId="3" fontId="4" fillId="0" borderId="14" xfId="45" applyNumberFormat="1" applyFont="1" applyFill="1" applyBorder="1" applyAlignment="1">
      <alignment horizontal="right"/>
      <protection/>
    </xf>
    <xf numFmtId="3" fontId="4" fillId="0" borderId="20" xfId="45" applyNumberFormat="1" applyFont="1" applyFill="1" applyBorder="1" applyAlignment="1">
      <alignment horizontal="right"/>
      <protection/>
    </xf>
    <xf numFmtId="3" fontId="4" fillId="0" borderId="13" xfId="45" applyNumberFormat="1" applyFont="1" applyFill="1" applyBorder="1" applyAlignment="1">
      <alignment horizontal="right"/>
      <protection/>
    </xf>
    <xf numFmtId="3" fontId="4" fillId="0" borderId="14" xfId="45" applyNumberFormat="1" applyFont="1" applyFill="1" applyBorder="1">
      <alignment/>
      <protection/>
    </xf>
    <xf numFmtId="0" fontId="4" fillId="33" borderId="41" xfId="45" applyFont="1" applyFill="1" applyBorder="1">
      <alignment/>
      <protection/>
    </xf>
    <xf numFmtId="49" fontId="5" fillId="0" borderId="14" xfId="45" applyNumberFormat="1" applyFont="1" applyFill="1" applyBorder="1" applyAlignment="1">
      <alignment horizontal="center"/>
      <protection/>
    </xf>
    <xf numFmtId="0" fontId="4" fillId="0" borderId="20" xfId="45" applyFont="1" applyFill="1" applyBorder="1" applyAlignment="1">
      <alignment horizontal="center"/>
      <protection/>
    </xf>
    <xf numFmtId="0" fontId="1" fillId="0" borderId="13" xfId="45" applyFont="1" applyBorder="1" applyAlignment="1">
      <alignment horizontal="center"/>
      <protection/>
    </xf>
    <xf numFmtId="3" fontId="3" fillId="34" borderId="57" xfId="45" applyNumberFormat="1" applyFont="1" applyFill="1" applyBorder="1" applyAlignment="1">
      <alignment horizontal="right"/>
      <protection/>
    </xf>
    <xf numFmtId="3" fontId="3" fillId="0" borderId="0" xfId="45" applyNumberFormat="1" applyFont="1" applyFill="1" applyBorder="1" applyAlignment="1">
      <alignment horizontal="right"/>
      <protection/>
    </xf>
    <xf numFmtId="3" fontId="3" fillId="34" borderId="39" xfId="45" applyNumberFormat="1" applyFont="1" applyFill="1" applyBorder="1" applyAlignment="1">
      <alignment horizontal="right"/>
      <protection/>
    </xf>
    <xf numFmtId="3" fontId="3" fillId="34" borderId="14" xfId="45" applyNumberFormat="1" applyFont="1" applyFill="1" applyBorder="1" applyAlignment="1">
      <alignment horizontal="right"/>
      <protection/>
    </xf>
    <xf numFmtId="3" fontId="3" fillId="34" borderId="13" xfId="45" applyNumberFormat="1" applyFont="1" applyFill="1" applyBorder="1" applyAlignment="1">
      <alignment horizontal="right"/>
      <protection/>
    </xf>
    <xf numFmtId="3" fontId="3" fillId="34" borderId="20" xfId="45" applyNumberFormat="1" applyFont="1" applyFill="1" applyBorder="1" applyAlignment="1">
      <alignment horizontal="right"/>
      <protection/>
    </xf>
    <xf numFmtId="0" fontId="6" fillId="34" borderId="41" xfId="45" applyFont="1" applyFill="1" applyBorder="1">
      <alignment/>
      <protection/>
    </xf>
    <xf numFmtId="49" fontId="6" fillId="34" borderId="14" xfId="45" applyNumberFormat="1" applyFont="1" applyFill="1" applyBorder="1" applyAlignment="1">
      <alignment horizontal="left"/>
      <protection/>
    </xf>
    <xf numFmtId="49" fontId="5" fillId="34" borderId="20" xfId="45" applyNumberFormat="1" applyFont="1" applyFill="1" applyBorder="1" applyAlignment="1">
      <alignment horizontal="center"/>
      <protection/>
    </xf>
    <xf numFmtId="0" fontId="4" fillId="0" borderId="20" xfId="45" applyFont="1" applyBorder="1" applyAlignment="1">
      <alignment horizontal="center"/>
      <protection/>
    </xf>
    <xf numFmtId="3" fontId="6" fillId="36" borderId="42" xfId="45" applyNumberFormat="1" applyFont="1" applyFill="1" applyBorder="1" applyAlignment="1">
      <alignment/>
      <protection/>
    </xf>
    <xf numFmtId="3" fontId="6" fillId="0" borderId="0" xfId="45" applyNumberFormat="1" applyFont="1" applyFill="1" applyBorder="1" applyAlignment="1">
      <alignment/>
      <protection/>
    </xf>
    <xf numFmtId="3" fontId="6" fillId="36" borderId="26" xfId="45" applyNumberFormat="1" applyFont="1" applyFill="1" applyBorder="1" applyAlignment="1">
      <alignment/>
      <protection/>
    </xf>
    <xf numFmtId="0" fontId="4" fillId="36" borderId="41" xfId="45" applyFont="1" applyFill="1" applyBorder="1" applyAlignment="1">
      <alignment/>
      <protection/>
    </xf>
    <xf numFmtId="0" fontId="4" fillId="36" borderId="28" xfId="45" applyFont="1" applyFill="1" applyBorder="1" applyAlignment="1">
      <alignment/>
      <protection/>
    </xf>
    <xf numFmtId="0" fontId="18" fillId="36" borderId="28" xfId="45" applyFont="1" applyFill="1" applyBorder="1" applyAlignment="1">
      <alignment/>
      <protection/>
    </xf>
    <xf numFmtId="0" fontId="15" fillId="36" borderId="14" xfId="45" applyFont="1" applyFill="1" applyBorder="1" applyAlignment="1">
      <alignment horizontal="center"/>
      <protection/>
    </xf>
    <xf numFmtId="3" fontId="4" fillId="0" borderId="16" xfId="45" applyNumberFormat="1" applyFont="1" applyFill="1" applyBorder="1" applyAlignment="1">
      <alignment horizontal="right"/>
      <protection/>
    </xf>
    <xf numFmtId="3" fontId="4" fillId="0" borderId="16" xfId="45" applyNumberFormat="1" applyFont="1" applyFill="1" applyBorder="1">
      <alignment/>
      <protection/>
    </xf>
    <xf numFmtId="0" fontId="4" fillId="0" borderId="41" xfId="45" applyFont="1" applyFill="1" applyBorder="1">
      <alignment/>
      <protection/>
    </xf>
    <xf numFmtId="49" fontId="5" fillId="0" borderId="22" xfId="45" applyNumberFormat="1" applyFont="1" applyFill="1" applyBorder="1" applyAlignment="1">
      <alignment horizontal="center"/>
      <protection/>
    </xf>
    <xf numFmtId="3" fontId="4" fillId="0" borderId="22" xfId="45" applyNumberFormat="1" applyFont="1" applyFill="1" applyBorder="1" applyAlignment="1">
      <alignment horizontal="right"/>
      <protection/>
    </xf>
    <xf numFmtId="3" fontId="4" fillId="0" borderId="26" xfId="45" applyNumberFormat="1" applyFont="1" applyFill="1" applyBorder="1" applyAlignment="1">
      <alignment horizontal="right"/>
      <protection/>
    </xf>
    <xf numFmtId="49" fontId="4" fillId="0" borderId="14" xfId="45" applyNumberFormat="1" applyFont="1" applyFill="1" applyBorder="1" applyAlignment="1">
      <alignment horizontal="center"/>
      <protection/>
    </xf>
    <xf numFmtId="0" fontId="4" fillId="0" borderId="18" xfId="45" applyFont="1" applyFill="1" applyBorder="1" applyAlignment="1">
      <alignment horizontal="center"/>
      <protection/>
    </xf>
    <xf numFmtId="3" fontId="3" fillId="34" borderId="42" xfId="45" applyNumberFormat="1" applyFont="1" applyFill="1" applyBorder="1" applyAlignment="1">
      <alignment horizontal="right"/>
      <protection/>
    </xf>
    <xf numFmtId="3" fontId="6" fillId="36" borderId="39" xfId="45" applyNumberFormat="1" applyFont="1" applyFill="1" applyBorder="1" applyAlignment="1">
      <alignment/>
      <protection/>
    </xf>
    <xf numFmtId="3" fontId="6" fillId="36" borderId="14" xfId="45" applyNumberFormat="1" applyFont="1" applyFill="1" applyBorder="1" applyAlignment="1">
      <alignment/>
      <protection/>
    </xf>
    <xf numFmtId="3" fontId="6" fillId="36" borderId="13" xfId="45" applyNumberFormat="1" applyFont="1" applyFill="1" applyBorder="1" applyAlignment="1">
      <alignment/>
      <protection/>
    </xf>
    <xf numFmtId="49" fontId="4" fillId="0" borderId="16" xfId="45" applyNumberFormat="1" applyFont="1" applyFill="1" applyBorder="1" applyAlignment="1">
      <alignment horizontal="center"/>
      <protection/>
    </xf>
    <xf numFmtId="3" fontId="4" fillId="0" borderId="15" xfId="45" applyNumberFormat="1" applyFont="1" applyFill="1" applyBorder="1" applyAlignment="1">
      <alignment horizontal="right"/>
      <protection/>
    </xf>
    <xf numFmtId="3" fontId="4" fillId="0" borderId="18" xfId="45" applyNumberFormat="1" applyFont="1" applyFill="1" applyBorder="1" applyAlignment="1">
      <alignment horizontal="right"/>
      <protection/>
    </xf>
    <xf numFmtId="3" fontId="4" fillId="0" borderId="12" xfId="45" applyNumberFormat="1" applyFont="1" applyFill="1" applyBorder="1" applyAlignment="1">
      <alignment horizontal="right"/>
      <protection/>
    </xf>
    <xf numFmtId="49" fontId="5" fillId="0" borderId="20" xfId="45" applyNumberFormat="1" applyFont="1" applyFill="1" applyBorder="1" applyAlignment="1">
      <alignment horizontal="center"/>
      <protection/>
    </xf>
    <xf numFmtId="3" fontId="3" fillId="34" borderId="14" xfId="45" applyNumberFormat="1" applyFont="1" applyFill="1" applyBorder="1">
      <alignment/>
      <protection/>
    </xf>
    <xf numFmtId="3" fontId="6" fillId="36" borderId="65" xfId="45" applyNumberFormat="1" applyFont="1" applyFill="1" applyBorder="1" applyAlignment="1">
      <alignment/>
      <protection/>
    </xf>
    <xf numFmtId="3" fontId="6" fillId="36" borderId="29" xfId="45" applyNumberFormat="1" applyFont="1" applyFill="1" applyBorder="1" applyAlignment="1">
      <alignment/>
      <protection/>
    </xf>
    <xf numFmtId="3" fontId="6" fillId="36" borderId="11" xfId="45" applyNumberFormat="1" applyFont="1" applyFill="1" applyBorder="1" applyAlignment="1">
      <alignment/>
      <protection/>
    </xf>
    <xf numFmtId="0" fontId="4" fillId="36" borderId="40" xfId="45" applyFont="1" applyFill="1" applyBorder="1" applyAlignment="1">
      <alignment/>
      <protection/>
    </xf>
    <xf numFmtId="0" fontId="4" fillId="36" borderId="19" xfId="45" applyFont="1" applyFill="1" applyBorder="1" applyAlignment="1">
      <alignment/>
      <protection/>
    </xf>
    <xf numFmtId="0" fontId="18" fillId="36" borderId="19" xfId="45" applyFont="1" applyFill="1" applyBorder="1" applyAlignment="1">
      <alignment/>
      <protection/>
    </xf>
    <xf numFmtId="0" fontId="15" fillId="36" borderId="15" xfId="45" applyFont="1" applyFill="1" applyBorder="1" applyAlignment="1">
      <alignment horizontal="center"/>
      <protection/>
    </xf>
    <xf numFmtId="3" fontId="3" fillId="34" borderId="26" xfId="45" applyNumberFormat="1" applyFont="1" applyFill="1" applyBorder="1" applyAlignment="1">
      <alignment horizontal="right"/>
      <protection/>
    </xf>
    <xf numFmtId="0" fontId="6" fillId="34" borderId="52" xfId="45" applyFont="1" applyFill="1" applyBorder="1">
      <alignment/>
      <protection/>
    </xf>
    <xf numFmtId="49" fontId="6" fillId="34" borderId="16" xfId="45" applyNumberFormat="1" applyFont="1" applyFill="1" applyBorder="1" applyAlignment="1">
      <alignment horizontal="left"/>
      <protection/>
    </xf>
    <xf numFmtId="49" fontId="5" fillId="34" borderId="10" xfId="45" applyNumberFormat="1" applyFont="1" applyFill="1" applyBorder="1" applyAlignment="1">
      <alignment horizontal="center"/>
      <protection/>
    </xf>
    <xf numFmtId="0" fontId="4" fillId="0" borderId="18" xfId="45" applyFont="1" applyBorder="1" applyAlignment="1">
      <alignment horizontal="center"/>
      <protection/>
    </xf>
    <xf numFmtId="49" fontId="5" fillId="0" borderId="18" xfId="45" applyNumberFormat="1" applyFont="1" applyFill="1" applyBorder="1" applyAlignment="1">
      <alignment horizontal="center"/>
      <protection/>
    </xf>
    <xf numFmtId="3" fontId="4" fillId="0" borderId="10" xfId="45" applyNumberFormat="1" applyFont="1" applyFill="1" applyBorder="1" applyAlignment="1">
      <alignment horizontal="right"/>
      <protection/>
    </xf>
    <xf numFmtId="3" fontId="4" fillId="0" borderId="29" xfId="45" applyNumberFormat="1" applyFont="1" applyFill="1" applyBorder="1">
      <alignment/>
      <protection/>
    </xf>
    <xf numFmtId="3" fontId="4" fillId="0" borderId="29" xfId="45" applyNumberFormat="1" applyFont="1" applyFill="1" applyBorder="1" applyAlignment="1">
      <alignment horizontal="right"/>
      <protection/>
    </xf>
    <xf numFmtId="3" fontId="4" fillId="0" borderId="15" xfId="45" applyNumberFormat="1" applyFont="1" applyFill="1" applyBorder="1">
      <alignment/>
      <protection/>
    </xf>
    <xf numFmtId="49" fontId="4" fillId="0" borderId="15" xfId="45" applyNumberFormat="1" applyFont="1" applyFill="1" applyBorder="1" applyAlignment="1">
      <alignment horizontal="center"/>
      <protection/>
    </xf>
    <xf numFmtId="3" fontId="3" fillId="34" borderId="11" xfId="45" applyNumberFormat="1" applyFont="1" applyFill="1" applyBorder="1" applyAlignment="1">
      <alignment horizontal="right"/>
      <protection/>
    </xf>
    <xf numFmtId="3" fontId="18" fillId="37" borderId="116" xfId="45" applyNumberFormat="1" applyFont="1" applyFill="1" applyBorder="1" applyAlignment="1">
      <alignment/>
      <protection/>
    </xf>
    <xf numFmtId="3" fontId="18" fillId="0" borderId="0" xfId="45" applyNumberFormat="1" applyFont="1" applyFill="1" applyBorder="1" applyAlignment="1">
      <alignment/>
      <protection/>
    </xf>
    <xf numFmtId="3" fontId="18" fillId="37" borderId="117" xfId="45" applyNumberFormat="1" applyFont="1" applyFill="1" applyBorder="1" applyAlignment="1">
      <alignment/>
      <protection/>
    </xf>
    <xf numFmtId="0" fontId="4" fillId="37" borderId="118" xfId="45" applyFont="1" applyFill="1" applyBorder="1" applyAlignment="1">
      <alignment/>
      <protection/>
    </xf>
    <xf numFmtId="0" fontId="4" fillId="37" borderId="119" xfId="45" applyFont="1" applyFill="1" applyBorder="1" applyAlignment="1">
      <alignment/>
      <protection/>
    </xf>
    <xf numFmtId="0" fontId="9" fillId="37" borderId="119" xfId="45" applyFont="1" applyFill="1" applyBorder="1" applyAlignment="1">
      <alignment vertical="center"/>
      <protection/>
    </xf>
    <xf numFmtId="0" fontId="8" fillId="37" borderId="119" xfId="45" applyFont="1" applyFill="1" applyBorder="1" applyAlignment="1">
      <alignment horizontal="left" vertical="center"/>
      <protection/>
    </xf>
    <xf numFmtId="0" fontId="1" fillId="0" borderId="12" xfId="45" applyFont="1" applyBorder="1" applyAlignment="1">
      <alignment horizontal="center"/>
      <protection/>
    </xf>
    <xf numFmtId="0" fontId="4" fillId="0" borderId="0" xfId="45" applyFont="1" applyFill="1" applyBorder="1" applyAlignment="1">
      <alignment horizontal="center" vertical="center"/>
      <protection/>
    </xf>
    <xf numFmtId="0" fontId="4" fillId="38" borderId="55" xfId="45" applyFont="1" applyFill="1" applyBorder="1">
      <alignment/>
      <protection/>
    </xf>
    <xf numFmtId="49" fontId="4" fillId="38" borderId="54" xfId="45" applyNumberFormat="1" applyFont="1" applyFill="1" applyBorder="1" applyAlignment="1">
      <alignment horizontal="center"/>
      <protection/>
    </xf>
    <xf numFmtId="49" fontId="4" fillId="38" borderId="53" xfId="45" applyNumberFormat="1" applyFont="1" applyFill="1" applyBorder="1" applyAlignment="1">
      <alignment horizontal="center"/>
      <protection/>
    </xf>
    <xf numFmtId="0" fontId="4" fillId="38" borderId="53" xfId="45" applyFont="1" applyFill="1" applyBorder="1" applyAlignment="1">
      <alignment horizontal="center"/>
      <protection/>
    </xf>
    <xf numFmtId="0" fontId="1" fillId="38" borderId="12" xfId="45" applyFont="1" applyFill="1" applyBorder="1" applyAlignment="1">
      <alignment horizontal="center"/>
      <protection/>
    </xf>
    <xf numFmtId="0" fontId="4" fillId="38" borderId="52" xfId="45" applyFont="1" applyFill="1" applyBorder="1">
      <alignment/>
      <protection/>
    </xf>
    <xf numFmtId="49" fontId="4" fillId="38" borderId="0" xfId="45" applyNumberFormat="1" applyFont="1" applyFill="1" applyBorder="1" applyAlignment="1">
      <alignment horizontal="center"/>
      <protection/>
    </xf>
    <xf numFmtId="49" fontId="4" fillId="38" borderId="10" xfId="45" applyNumberFormat="1" applyFont="1" applyFill="1" applyBorder="1" applyAlignment="1">
      <alignment horizontal="center"/>
      <protection/>
    </xf>
    <xf numFmtId="0" fontId="4" fillId="38" borderId="10" xfId="45" applyFont="1" applyFill="1" applyBorder="1" applyAlignment="1">
      <alignment horizontal="center"/>
      <protection/>
    </xf>
    <xf numFmtId="0" fontId="1" fillId="38" borderId="11" xfId="45" applyFont="1" applyFill="1" applyBorder="1" applyAlignment="1">
      <alignment horizontal="center"/>
      <protection/>
    </xf>
    <xf numFmtId="0" fontId="4" fillId="0" borderId="0" xfId="45" applyFont="1" applyFill="1" applyBorder="1" applyAlignment="1">
      <alignment horizontal="center"/>
      <protection/>
    </xf>
    <xf numFmtId="0" fontId="4" fillId="38" borderId="69" xfId="45" applyFont="1" applyFill="1" applyBorder="1" applyAlignment="1">
      <alignment horizontal="center"/>
      <protection/>
    </xf>
    <xf numFmtId="0" fontId="4" fillId="38" borderId="41" xfId="45" applyFont="1" applyFill="1" applyBorder="1" applyAlignment="1">
      <alignment horizontal="center"/>
      <protection/>
    </xf>
    <xf numFmtId="0" fontId="4" fillId="38" borderId="28" xfId="45" applyFont="1" applyFill="1" applyBorder="1" applyAlignment="1">
      <alignment horizontal="center"/>
      <protection/>
    </xf>
    <xf numFmtId="0" fontId="4" fillId="38" borderId="41" xfId="45" applyFont="1" applyFill="1" applyBorder="1">
      <alignment/>
      <protection/>
    </xf>
    <xf numFmtId="49" fontId="4" fillId="38" borderId="17" xfId="45" applyNumberFormat="1" applyFont="1" applyFill="1" applyBorder="1" applyAlignment="1">
      <alignment horizontal="center"/>
      <protection/>
    </xf>
    <xf numFmtId="49" fontId="4" fillId="38" borderId="22" xfId="45" applyNumberFormat="1" applyFont="1" applyFill="1" applyBorder="1" applyAlignment="1">
      <alignment horizontal="center"/>
      <protection/>
    </xf>
    <xf numFmtId="0" fontId="4" fillId="38" borderId="22" xfId="45" applyFont="1" applyFill="1" applyBorder="1" applyAlignment="1">
      <alignment horizontal="center"/>
      <protection/>
    </xf>
    <xf numFmtId="0" fontId="1" fillId="38" borderId="26" xfId="45" applyFont="1" applyFill="1" applyBorder="1" applyAlignment="1">
      <alignment horizontal="center"/>
      <protection/>
    </xf>
    <xf numFmtId="0" fontId="10" fillId="0" borderId="0" xfId="45" applyFont="1" applyFill="1" applyBorder="1" applyAlignment="1">
      <alignment horizontal="center"/>
      <protection/>
    </xf>
    <xf numFmtId="49" fontId="4" fillId="38" borderId="51" xfId="45" applyNumberFormat="1" applyFont="1" applyFill="1" applyBorder="1" applyAlignment="1">
      <alignment horizontal="center"/>
      <protection/>
    </xf>
    <xf numFmtId="49" fontId="3" fillId="38" borderId="51" xfId="45" applyNumberFormat="1" applyFont="1" applyFill="1" applyBorder="1" applyAlignment="1">
      <alignment horizontal="center"/>
      <protection/>
    </xf>
    <xf numFmtId="49" fontId="2" fillId="38" borderId="51" xfId="45" applyNumberFormat="1" applyFont="1" applyFill="1" applyBorder="1" applyAlignment="1">
      <alignment horizontal="center"/>
      <protection/>
    </xf>
    <xf numFmtId="0" fontId="1" fillId="38" borderId="50" xfId="45" applyFont="1" applyFill="1" applyBorder="1" applyAlignment="1">
      <alignment horizontal="center"/>
      <protection/>
    </xf>
    <xf numFmtId="0" fontId="0" fillId="0" borderId="0" xfId="45" applyFill="1" applyBorder="1" applyAlignment="1">
      <alignment horizontal="center"/>
      <protection/>
    </xf>
    <xf numFmtId="0" fontId="0" fillId="38" borderId="51" xfId="45" applyFill="1" applyBorder="1" applyAlignment="1">
      <alignment horizontal="center"/>
      <protection/>
    </xf>
    <xf numFmtId="0" fontId="0" fillId="38" borderId="68" xfId="45" applyFill="1" applyBorder="1" applyAlignment="1">
      <alignment horizontal="center"/>
      <protection/>
    </xf>
    <xf numFmtId="3" fontId="0" fillId="0" borderId="0" xfId="45" applyNumberFormat="1">
      <alignment/>
      <protection/>
    </xf>
    <xf numFmtId="0" fontId="36" fillId="0" borderId="0" xfId="45" applyFont="1">
      <alignment/>
      <protection/>
    </xf>
    <xf numFmtId="0" fontId="43" fillId="0" borderId="0" xfId="45" applyFont="1">
      <alignment/>
      <protection/>
    </xf>
    <xf numFmtId="3" fontId="11" fillId="0" borderId="0" xfId="45" applyNumberFormat="1" applyFont="1">
      <alignment/>
      <protection/>
    </xf>
    <xf numFmtId="3" fontId="6" fillId="36" borderId="10" xfId="45" applyNumberFormat="1" applyFont="1" applyFill="1" applyBorder="1" applyAlignment="1">
      <alignment/>
      <protection/>
    </xf>
    <xf numFmtId="3" fontId="4" fillId="0" borderId="20" xfId="45" applyNumberFormat="1" applyFont="1" applyFill="1" applyBorder="1">
      <alignment/>
      <protection/>
    </xf>
    <xf numFmtId="3" fontId="4" fillId="0" borderId="22" xfId="45" applyNumberFormat="1" applyFont="1" applyFill="1" applyBorder="1">
      <alignment/>
      <protection/>
    </xf>
    <xf numFmtId="0" fontId="4" fillId="38" borderId="21" xfId="45" applyFont="1" applyFill="1" applyBorder="1" applyAlignment="1">
      <alignment horizontal="center" vertical="center"/>
      <protection/>
    </xf>
    <xf numFmtId="0" fontId="4" fillId="38" borderId="79" xfId="45" applyFont="1" applyFill="1" applyBorder="1" applyAlignment="1">
      <alignment horizontal="center" vertical="center"/>
      <protection/>
    </xf>
    <xf numFmtId="3" fontId="18" fillId="37" borderId="120" xfId="45" applyNumberFormat="1" applyFont="1" applyFill="1" applyBorder="1" applyAlignment="1">
      <alignment/>
      <protection/>
    </xf>
    <xf numFmtId="3" fontId="6" fillId="36" borderId="21" xfId="45" applyNumberFormat="1" applyFont="1" applyFill="1" applyBorder="1" applyAlignment="1">
      <alignment/>
      <protection/>
    </xf>
    <xf numFmtId="3" fontId="4" fillId="0" borderId="19" xfId="45" applyNumberFormat="1" applyFont="1" applyFill="1" applyBorder="1" applyAlignment="1">
      <alignment horizontal="right"/>
      <protection/>
    </xf>
    <xf numFmtId="3" fontId="3" fillId="34" borderId="21" xfId="45" applyNumberFormat="1" applyFont="1" applyFill="1" applyBorder="1" applyAlignment="1">
      <alignment horizontal="right"/>
      <protection/>
    </xf>
    <xf numFmtId="3" fontId="4" fillId="0" borderId="21" xfId="45" applyNumberFormat="1" applyFont="1" applyFill="1" applyBorder="1" applyAlignment="1">
      <alignment horizontal="right"/>
      <protection/>
    </xf>
    <xf numFmtId="3" fontId="6" fillId="36" borderId="61" xfId="45" applyNumberFormat="1" applyFont="1" applyFill="1" applyBorder="1" applyAlignment="1">
      <alignment/>
      <protection/>
    </xf>
    <xf numFmtId="3" fontId="4" fillId="0" borderId="27" xfId="45" applyNumberFormat="1" applyFont="1" applyFill="1" applyBorder="1" applyAlignment="1">
      <alignment horizontal="right"/>
      <protection/>
    </xf>
    <xf numFmtId="3" fontId="4" fillId="0" borderId="24" xfId="45" applyNumberFormat="1" applyFont="1" applyFill="1" applyBorder="1" applyAlignment="1">
      <alignment horizontal="right"/>
      <protection/>
    </xf>
    <xf numFmtId="3" fontId="4" fillId="33" borderId="24" xfId="45" applyNumberFormat="1" applyFont="1" applyFill="1" applyBorder="1">
      <alignment/>
      <protection/>
    </xf>
    <xf numFmtId="177" fontId="4" fillId="0" borderId="24" xfId="45" applyNumberFormat="1" applyFont="1" applyFill="1" applyBorder="1" applyAlignment="1">
      <alignment horizontal="right"/>
      <protection/>
    </xf>
    <xf numFmtId="177" fontId="11" fillId="0" borderId="0" xfId="45" applyNumberFormat="1" applyFont="1" applyFill="1" applyBorder="1">
      <alignment/>
      <protection/>
    </xf>
    <xf numFmtId="3" fontId="0" fillId="0" borderId="0" xfId="45" applyNumberFormat="1" applyFill="1" applyBorder="1">
      <alignment/>
      <protection/>
    </xf>
    <xf numFmtId="3" fontId="4" fillId="0" borderId="23" xfId="45" applyNumberFormat="1" applyFont="1" applyFill="1" applyBorder="1" applyAlignment="1">
      <alignment horizontal="right"/>
      <protection/>
    </xf>
    <xf numFmtId="3" fontId="4" fillId="0" borderId="24" xfId="45" applyNumberFormat="1" applyFont="1" applyFill="1" applyBorder="1">
      <alignment/>
      <protection/>
    </xf>
    <xf numFmtId="0" fontId="4" fillId="0" borderId="23" xfId="45" applyFont="1" applyBorder="1" applyAlignment="1">
      <alignment horizontal="center"/>
      <protection/>
    </xf>
    <xf numFmtId="3" fontId="4" fillId="0" borderId="57" xfId="45" applyNumberFormat="1" applyFont="1" applyFill="1" applyBorder="1" applyAlignment="1">
      <alignment horizontal="right"/>
      <protection/>
    </xf>
    <xf numFmtId="49" fontId="5" fillId="34" borderId="14" xfId="45" applyNumberFormat="1" applyFont="1" applyFill="1" applyBorder="1" applyAlignment="1">
      <alignment horizontal="center"/>
      <protection/>
    </xf>
    <xf numFmtId="3" fontId="6" fillId="36" borderId="58" xfId="45" applyNumberFormat="1" applyFont="1" applyFill="1" applyBorder="1" applyAlignment="1">
      <alignment/>
      <protection/>
    </xf>
    <xf numFmtId="3" fontId="6" fillId="36" borderId="15" xfId="45" applyNumberFormat="1" applyFont="1" applyFill="1" applyBorder="1" applyAlignment="1">
      <alignment/>
      <protection/>
    </xf>
    <xf numFmtId="0" fontId="4" fillId="38" borderId="60" xfId="45" applyFont="1" applyFill="1" applyBorder="1" applyAlignment="1">
      <alignment horizontal="center"/>
      <protection/>
    </xf>
    <xf numFmtId="0" fontId="4" fillId="38" borderId="29" xfId="45" applyFont="1" applyFill="1" applyBorder="1" applyAlignment="1">
      <alignment horizontal="center"/>
      <protection/>
    </xf>
    <xf numFmtId="0" fontId="4" fillId="38" borderId="16" xfId="45" applyFont="1" applyFill="1" applyBorder="1" applyAlignment="1">
      <alignment horizontal="center"/>
      <protection/>
    </xf>
    <xf numFmtId="3" fontId="4" fillId="0" borderId="0" xfId="45" applyNumberFormat="1" applyFont="1" applyFill="1" applyBorder="1">
      <alignment/>
      <protection/>
    </xf>
    <xf numFmtId="49" fontId="4" fillId="0" borderId="0" xfId="45" applyNumberFormat="1" applyFont="1" applyFill="1" applyBorder="1" applyAlignment="1">
      <alignment horizontal="center"/>
      <protection/>
    </xf>
    <xf numFmtId="49" fontId="5" fillId="0" borderId="0" xfId="45" applyNumberFormat="1" applyFont="1" applyFill="1" applyBorder="1" applyAlignment="1">
      <alignment horizontal="center"/>
      <protection/>
    </xf>
    <xf numFmtId="0" fontId="4" fillId="0" borderId="0" xfId="45" applyFont="1" applyBorder="1" applyAlignment="1">
      <alignment horizontal="center"/>
      <protection/>
    </xf>
    <xf numFmtId="0" fontId="1" fillId="0" borderId="0" xfId="45" applyFont="1" applyBorder="1" applyAlignment="1">
      <alignment horizontal="center"/>
      <protection/>
    </xf>
    <xf numFmtId="3" fontId="3" fillId="0" borderId="14" xfId="45" applyNumberFormat="1" applyFont="1" applyFill="1" applyBorder="1" applyAlignment="1">
      <alignment horizontal="right"/>
      <protection/>
    </xf>
    <xf numFmtId="3" fontId="3" fillId="0" borderId="13" xfId="45" applyNumberFormat="1" applyFont="1" applyFill="1" applyBorder="1" applyAlignment="1">
      <alignment horizontal="right"/>
      <protection/>
    </xf>
    <xf numFmtId="3" fontId="3" fillId="0" borderId="15" xfId="45" applyNumberFormat="1" applyFont="1" applyFill="1" applyBorder="1" applyAlignment="1">
      <alignment horizontal="right"/>
      <protection/>
    </xf>
    <xf numFmtId="3" fontId="3" fillId="0" borderId="12" xfId="45" applyNumberFormat="1" applyFont="1" applyFill="1" applyBorder="1" applyAlignment="1">
      <alignment horizontal="right"/>
      <protection/>
    </xf>
    <xf numFmtId="3" fontId="4" fillId="0" borderId="42" xfId="45" applyNumberFormat="1" applyFont="1" applyFill="1" applyBorder="1" applyAlignment="1">
      <alignment horizontal="right"/>
      <protection/>
    </xf>
    <xf numFmtId="3" fontId="17" fillId="33" borderId="16" xfId="45" applyNumberFormat="1" applyFont="1" applyFill="1" applyBorder="1" applyAlignment="1">
      <alignment horizontal="right"/>
      <protection/>
    </xf>
    <xf numFmtId="3" fontId="17" fillId="0" borderId="16" xfId="45" applyNumberFormat="1" applyFont="1" applyFill="1" applyBorder="1" applyAlignment="1">
      <alignment horizontal="right"/>
      <protection/>
    </xf>
    <xf numFmtId="3" fontId="17" fillId="0" borderId="26" xfId="45" applyNumberFormat="1" applyFont="1" applyFill="1" applyBorder="1" applyAlignment="1">
      <alignment horizontal="right"/>
      <protection/>
    </xf>
    <xf numFmtId="3" fontId="17" fillId="0" borderId="0" xfId="45" applyNumberFormat="1" applyFont="1" applyFill="1" applyBorder="1" applyAlignment="1">
      <alignment horizontal="right"/>
      <protection/>
    </xf>
    <xf numFmtId="3" fontId="17" fillId="0" borderId="18" xfId="45" applyNumberFormat="1" applyFont="1" applyFill="1" applyBorder="1" applyAlignment="1">
      <alignment horizontal="right"/>
      <protection/>
    </xf>
    <xf numFmtId="3" fontId="17" fillId="0" borderId="15" xfId="45" applyNumberFormat="1" applyFont="1" applyFill="1" applyBorder="1">
      <alignment/>
      <protection/>
    </xf>
    <xf numFmtId="3" fontId="17" fillId="0" borderId="15" xfId="45" applyNumberFormat="1" applyFont="1" applyFill="1" applyBorder="1" applyAlignment="1">
      <alignment horizontal="right"/>
      <protection/>
    </xf>
    <xf numFmtId="3" fontId="17" fillId="0" borderId="12" xfId="45" applyNumberFormat="1" applyFont="1" applyFill="1" applyBorder="1" applyAlignment="1">
      <alignment horizontal="right"/>
      <protection/>
    </xf>
    <xf numFmtId="0" fontId="17" fillId="33" borderId="40" xfId="45" applyFont="1" applyFill="1" applyBorder="1">
      <alignment/>
      <protection/>
    </xf>
    <xf numFmtId="49" fontId="17" fillId="0" borderId="15" xfId="45" applyNumberFormat="1" applyFont="1" applyFill="1" applyBorder="1" applyAlignment="1">
      <alignment horizontal="center"/>
      <protection/>
    </xf>
    <xf numFmtId="49" fontId="37" fillId="0" borderId="18" xfId="45" applyNumberFormat="1" applyFont="1" applyFill="1" applyBorder="1" applyAlignment="1">
      <alignment horizontal="center"/>
      <protection/>
    </xf>
    <xf numFmtId="0" fontId="17" fillId="0" borderId="20" xfId="45" applyFont="1" applyBorder="1" applyAlignment="1">
      <alignment horizontal="center"/>
      <protection/>
    </xf>
    <xf numFmtId="3" fontId="17" fillId="0" borderId="18" xfId="45" applyNumberFormat="1" applyFont="1" applyFill="1" applyBorder="1" applyAlignment="1">
      <alignment horizontal="right"/>
      <protection/>
    </xf>
    <xf numFmtId="3" fontId="17" fillId="0" borderId="15" xfId="45" applyNumberFormat="1" applyFont="1" applyFill="1" applyBorder="1">
      <alignment/>
      <protection/>
    </xf>
    <xf numFmtId="3" fontId="17" fillId="0" borderId="15" xfId="45" applyNumberFormat="1" applyFont="1" applyFill="1" applyBorder="1" applyAlignment="1">
      <alignment horizontal="right"/>
      <protection/>
    </xf>
    <xf numFmtId="3" fontId="17" fillId="0" borderId="12" xfId="45" applyNumberFormat="1" applyFont="1" applyFill="1" applyBorder="1" applyAlignment="1">
      <alignment horizontal="right"/>
      <protection/>
    </xf>
    <xf numFmtId="0" fontId="17" fillId="0" borderId="40" xfId="45" applyFont="1" applyFill="1" applyBorder="1">
      <alignment/>
      <protection/>
    </xf>
    <xf numFmtId="49" fontId="17" fillId="0" borderId="15" xfId="45" applyNumberFormat="1" applyFont="1" applyFill="1" applyBorder="1" applyAlignment="1">
      <alignment horizontal="center"/>
      <protection/>
    </xf>
    <xf numFmtId="0" fontId="4" fillId="0" borderId="40" xfId="45" applyFont="1" applyFill="1" applyBorder="1">
      <alignment/>
      <protection/>
    </xf>
    <xf numFmtId="3" fontId="18" fillId="37" borderId="49" xfId="45" applyNumberFormat="1" applyFont="1" applyFill="1" applyBorder="1" applyAlignment="1">
      <alignment/>
      <protection/>
    </xf>
    <xf numFmtId="3" fontId="18" fillId="37" borderId="63" xfId="45" applyNumberFormat="1" applyFont="1" applyFill="1" applyBorder="1" applyAlignment="1">
      <alignment/>
      <protection/>
    </xf>
    <xf numFmtId="3" fontId="18" fillId="37" borderId="56" xfId="45" applyNumberFormat="1" applyFont="1" applyFill="1" applyBorder="1" applyAlignment="1">
      <alignment/>
      <protection/>
    </xf>
    <xf numFmtId="0" fontId="4" fillId="37" borderId="47" xfId="45" applyFont="1" applyFill="1" applyBorder="1" applyAlignment="1">
      <alignment/>
      <protection/>
    </xf>
    <xf numFmtId="0" fontId="4" fillId="37" borderId="46" xfId="45" applyFont="1" applyFill="1" applyBorder="1" applyAlignment="1">
      <alignment/>
      <protection/>
    </xf>
    <xf numFmtId="0" fontId="9" fillId="37" borderId="46" xfId="45" applyFont="1" applyFill="1" applyBorder="1" applyAlignment="1">
      <alignment vertical="center"/>
      <protection/>
    </xf>
    <xf numFmtId="0" fontId="8" fillId="37" borderId="62" xfId="45" applyFont="1" applyFill="1" applyBorder="1" applyAlignment="1">
      <alignment horizontal="left" vertical="center"/>
      <protection/>
    </xf>
    <xf numFmtId="3" fontId="3" fillId="34" borderId="39" xfId="45" applyNumberFormat="1" applyFont="1" applyFill="1" applyBorder="1">
      <alignment/>
      <protection/>
    </xf>
    <xf numFmtId="3" fontId="6" fillId="36" borderId="25" xfId="45" applyNumberFormat="1" applyFont="1" applyFill="1" applyBorder="1" applyAlignment="1">
      <alignment/>
      <protection/>
    </xf>
    <xf numFmtId="3" fontId="18" fillId="37" borderId="77" xfId="45" applyNumberFormat="1" applyFont="1" applyFill="1" applyBorder="1" applyAlignment="1">
      <alignment/>
      <protection/>
    </xf>
    <xf numFmtId="0" fontId="6" fillId="34" borderId="39" xfId="45" applyFont="1" applyFill="1" applyBorder="1">
      <alignment/>
      <protection/>
    </xf>
    <xf numFmtId="3" fontId="18" fillId="37" borderId="48" xfId="45" applyNumberFormat="1" applyFont="1" applyFill="1" applyBorder="1" applyAlignment="1">
      <alignment/>
      <protection/>
    </xf>
    <xf numFmtId="49" fontId="5" fillId="0" borderId="16" xfId="0" applyNumberFormat="1" applyFont="1" applyFill="1" applyBorder="1" applyAlignment="1">
      <alignment horizontal="center"/>
    </xf>
    <xf numFmtId="49" fontId="4" fillId="0" borderId="22" xfId="0" applyNumberFormat="1" applyFont="1" applyFill="1" applyBorder="1" applyAlignment="1">
      <alignment horizontal="center"/>
    </xf>
    <xf numFmtId="3" fontId="7" fillId="0" borderId="66" xfId="0" applyNumberFormat="1" applyFont="1" applyBorder="1" applyAlignment="1">
      <alignment horizontal="right"/>
    </xf>
    <xf numFmtId="3" fontId="4" fillId="0" borderId="0" xfId="45" applyNumberFormat="1" applyFont="1" applyFill="1" applyBorder="1">
      <alignment/>
      <protection/>
    </xf>
    <xf numFmtId="0" fontId="4" fillId="0" borderId="0" xfId="45" applyFont="1" applyFill="1" applyBorder="1">
      <alignment/>
      <protection/>
    </xf>
    <xf numFmtId="3" fontId="4" fillId="0" borderId="73" xfId="45" applyNumberFormat="1" applyFont="1" applyFill="1" applyBorder="1" applyAlignment="1">
      <alignment horizontal="right"/>
      <protection/>
    </xf>
    <xf numFmtId="49" fontId="4" fillId="0" borderId="24" xfId="45" applyNumberFormat="1" applyFont="1" applyFill="1" applyBorder="1" applyAlignment="1">
      <alignment horizontal="center"/>
      <protection/>
    </xf>
    <xf numFmtId="3" fontId="3" fillId="0" borderId="0" xfId="45" applyNumberFormat="1" applyFont="1" applyFill="1" applyBorder="1">
      <alignment/>
      <protection/>
    </xf>
    <xf numFmtId="3" fontId="3" fillId="34" borderId="13" xfId="45" applyNumberFormat="1" applyFont="1" applyFill="1" applyBorder="1">
      <alignment/>
      <protection/>
    </xf>
    <xf numFmtId="0" fontId="4" fillId="0" borderId="14" xfId="45" applyFont="1" applyBorder="1" applyAlignment="1">
      <alignment horizontal="center"/>
      <protection/>
    </xf>
    <xf numFmtId="0" fontId="4" fillId="33" borderId="22" xfId="45" applyFont="1" applyFill="1" applyBorder="1">
      <alignment/>
      <protection/>
    </xf>
    <xf numFmtId="0" fontId="4" fillId="0" borderId="22" xfId="45" applyFont="1" applyBorder="1" applyAlignment="1">
      <alignment horizontal="center"/>
      <protection/>
    </xf>
    <xf numFmtId="0" fontId="4" fillId="0" borderId="22" xfId="45" applyFont="1" applyFill="1" applyBorder="1">
      <alignment/>
      <protection/>
    </xf>
    <xf numFmtId="0" fontId="4" fillId="0" borderId="20" xfId="45" applyFont="1" applyFill="1" applyBorder="1">
      <alignment/>
      <protection/>
    </xf>
    <xf numFmtId="0" fontId="4" fillId="33" borderId="20" xfId="45" applyFont="1" applyFill="1" applyBorder="1">
      <alignment/>
      <protection/>
    </xf>
    <xf numFmtId="0" fontId="4" fillId="33" borderId="18" xfId="45" applyFont="1" applyFill="1" applyBorder="1">
      <alignment/>
      <protection/>
    </xf>
    <xf numFmtId="3" fontId="3" fillId="0" borderId="29" xfId="45" applyNumberFormat="1" applyFont="1" applyFill="1" applyBorder="1" applyAlignment="1">
      <alignment horizontal="right"/>
      <protection/>
    </xf>
    <xf numFmtId="3" fontId="3" fillId="0" borderId="11" xfId="45" applyNumberFormat="1" applyFont="1" applyFill="1" applyBorder="1" applyAlignment="1">
      <alignment horizontal="right"/>
      <protection/>
    </xf>
    <xf numFmtId="49" fontId="5" fillId="0" borderId="10" xfId="45" applyNumberFormat="1" applyFont="1" applyFill="1" applyBorder="1" applyAlignment="1">
      <alignment horizontal="center"/>
      <protection/>
    </xf>
    <xf numFmtId="0" fontId="6" fillId="34" borderId="20" xfId="45" applyFont="1" applyFill="1" applyBorder="1">
      <alignment/>
      <protection/>
    </xf>
    <xf numFmtId="0" fontId="4" fillId="36" borderId="18" xfId="45" applyFont="1" applyFill="1" applyBorder="1" applyAlignment="1">
      <alignment/>
      <protection/>
    </xf>
    <xf numFmtId="0" fontId="4" fillId="37" borderId="63" xfId="45" applyFont="1" applyFill="1" applyBorder="1" applyAlignment="1">
      <alignment/>
      <protection/>
    </xf>
    <xf numFmtId="0" fontId="4" fillId="38" borderId="53" xfId="45" applyFont="1" applyFill="1" applyBorder="1">
      <alignment/>
      <protection/>
    </xf>
    <xf numFmtId="0" fontId="4" fillId="38" borderId="22" xfId="45" applyFont="1" applyFill="1" applyBorder="1">
      <alignment/>
      <protection/>
    </xf>
    <xf numFmtId="3" fontId="0" fillId="0" borderId="0" xfId="45" applyNumberFormat="1" applyFont="1">
      <alignment/>
      <protection/>
    </xf>
    <xf numFmtId="3" fontId="18" fillId="37" borderId="62" xfId="45" applyNumberFormat="1" applyFont="1" applyFill="1" applyBorder="1" applyAlignment="1">
      <alignment/>
      <protection/>
    </xf>
    <xf numFmtId="3" fontId="3" fillId="34" borderId="17" xfId="45" applyNumberFormat="1" applyFont="1" applyFill="1" applyBorder="1">
      <alignment/>
      <protection/>
    </xf>
    <xf numFmtId="3" fontId="4" fillId="0" borderId="115" xfId="45" applyNumberFormat="1" applyFont="1" applyFill="1" applyBorder="1" applyAlignment="1">
      <alignment horizontal="right"/>
      <protection/>
    </xf>
    <xf numFmtId="3" fontId="3" fillId="0" borderId="17" xfId="45" applyNumberFormat="1" applyFont="1" applyFill="1" applyBorder="1" applyAlignment="1">
      <alignment horizontal="right"/>
      <protection/>
    </xf>
    <xf numFmtId="3" fontId="3" fillId="0" borderId="59" xfId="45" applyNumberFormat="1" applyFont="1" applyFill="1" applyBorder="1" applyAlignment="1">
      <alignment horizontal="right"/>
      <protection/>
    </xf>
    <xf numFmtId="3" fontId="3" fillId="0" borderId="21" xfId="45" applyNumberFormat="1" applyFont="1" applyFill="1" applyBorder="1" applyAlignment="1">
      <alignment horizontal="right"/>
      <protection/>
    </xf>
    <xf numFmtId="3" fontId="3" fillId="0" borderId="61" xfId="45" applyNumberFormat="1" applyFont="1" applyFill="1" applyBorder="1" applyAlignment="1">
      <alignment horizontal="right"/>
      <protection/>
    </xf>
    <xf numFmtId="49" fontId="5" fillId="0" borderId="23" xfId="45" applyNumberFormat="1" applyFont="1" applyFill="1" applyBorder="1" applyAlignment="1">
      <alignment horizontal="center"/>
      <protection/>
    </xf>
    <xf numFmtId="0" fontId="4" fillId="33" borderId="23" xfId="45" applyFont="1" applyFill="1" applyBorder="1">
      <alignment/>
      <protection/>
    </xf>
    <xf numFmtId="177" fontId="4" fillId="0" borderId="43" xfId="45" applyNumberFormat="1" applyFont="1" applyFill="1" applyBorder="1" applyAlignment="1">
      <alignment horizontal="right"/>
      <protection/>
    </xf>
    <xf numFmtId="177" fontId="4" fillId="0" borderId="0" xfId="45" applyNumberFormat="1" applyFont="1" applyFill="1" applyBorder="1" applyAlignment="1">
      <alignment horizontal="right"/>
      <protection/>
    </xf>
    <xf numFmtId="0" fontId="4" fillId="43" borderId="13" xfId="0" applyFont="1" applyFill="1" applyBorder="1" applyAlignment="1">
      <alignment horizontal="center"/>
    </xf>
    <xf numFmtId="0" fontId="18" fillId="43" borderId="29" xfId="0" applyFont="1" applyFill="1" applyBorder="1" applyAlignment="1">
      <alignment/>
    </xf>
    <xf numFmtId="3" fontId="8" fillId="43" borderId="66" xfId="0" applyNumberFormat="1" applyFont="1" applyFill="1" applyBorder="1" applyAlignment="1">
      <alignment horizontal="right"/>
    </xf>
    <xf numFmtId="0" fontId="18" fillId="43" borderId="15" xfId="0" applyFont="1" applyFill="1" applyBorder="1" applyAlignment="1">
      <alignment/>
    </xf>
    <xf numFmtId="3" fontId="8" fillId="43" borderId="25" xfId="0" applyNumberFormat="1" applyFont="1" applyFill="1" applyBorder="1" applyAlignment="1">
      <alignment horizontal="right"/>
    </xf>
    <xf numFmtId="0" fontId="54" fillId="0" borderId="106" xfId="0" applyFont="1" applyBorder="1" applyAlignment="1">
      <alignment horizontal="center" wrapText="1"/>
    </xf>
    <xf numFmtId="0" fontId="54" fillId="0" borderId="88" xfId="0" applyFont="1" applyBorder="1" applyAlignment="1">
      <alignment horizontal="center" wrapText="1"/>
    </xf>
    <xf numFmtId="0" fontId="54" fillId="0" borderId="97" xfId="0" applyFont="1" applyBorder="1" applyAlignment="1">
      <alignment horizontal="center" wrapText="1"/>
    </xf>
    <xf numFmtId="3" fontId="54" fillId="0" borderId="88" xfId="0" applyNumberFormat="1" applyFont="1" applyBorder="1" applyAlignment="1">
      <alignment horizontal="center" wrapText="1"/>
    </xf>
    <xf numFmtId="3" fontId="54" fillId="0" borderId="87" xfId="0" applyNumberFormat="1" applyFont="1" applyBorder="1" applyAlignment="1">
      <alignment horizontal="center" wrapText="1"/>
    </xf>
    <xf numFmtId="177" fontId="0" fillId="0" borderId="0" xfId="0" applyNumberFormat="1" applyFill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 horizontal="center"/>
    </xf>
    <xf numFmtId="0" fontId="4" fillId="38" borderId="16" xfId="0" applyFont="1" applyFill="1" applyBorder="1" applyAlignment="1" applyProtection="1">
      <alignment horizontal="center" vertical="center"/>
      <protection locked="0"/>
    </xf>
    <xf numFmtId="0" fontId="4" fillId="38" borderId="65" xfId="0" applyFont="1" applyFill="1" applyBorder="1" applyAlignment="1" applyProtection="1">
      <alignment horizontal="center" vertical="center"/>
      <protection locked="0"/>
    </xf>
    <xf numFmtId="0" fontId="4" fillId="38" borderId="72" xfId="0" applyFont="1" applyFill="1" applyBorder="1" applyAlignment="1" applyProtection="1">
      <alignment horizontal="center" vertical="center"/>
      <protection locked="0"/>
    </xf>
    <xf numFmtId="0" fontId="4" fillId="38" borderId="66" xfId="0" applyFont="1" applyFill="1" applyBorder="1" applyAlignment="1" applyProtection="1">
      <alignment horizontal="center" vertical="center"/>
      <protection locked="0"/>
    </xf>
    <xf numFmtId="0" fontId="4" fillId="38" borderId="72" xfId="0" applyFont="1" applyFill="1" applyBorder="1" applyAlignment="1" applyProtection="1">
      <alignment horizontal="center" vertical="center"/>
      <protection locked="0"/>
    </xf>
    <xf numFmtId="167" fontId="0" fillId="0" borderId="0" xfId="0" applyNumberFormat="1" applyAlignment="1">
      <alignment/>
    </xf>
    <xf numFmtId="179" fontId="42" fillId="0" borderId="0" xfId="0" applyNumberFormat="1" applyFont="1" applyBorder="1" applyAlignment="1" applyProtection="1">
      <alignment vertical="center"/>
      <protection locked="0"/>
    </xf>
    <xf numFmtId="179" fontId="0" fillId="0" borderId="0" xfId="0" applyNumberFormat="1" applyAlignment="1">
      <alignment/>
    </xf>
    <xf numFmtId="0" fontId="10" fillId="38" borderId="41" xfId="0" applyFont="1" applyFill="1" applyBorder="1" applyAlignment="1" applyProtection="1">
      <alignment horizontal="center"/>
      <protection locked="0"/>
    </xf>
    <xf numFmtId="0" fontId="46" fillId="42" borderId="102" xfId="0" applyFont="1" applyFill="1" applyBorder="1" applyAlignment="1">
      <alignment wrapText="1"/>
    </xf>
    <xf numFmtId="0" fontId="46" fillId="42" borderId="102" xfId="0" applyFont="1" applyFill="1" applyBorder="1" applyAlignment="1" applyProtection="1">
      <alignment wrapText="1"/>
      <protection locked="0"/>
    </xf>
    <xf numFmtId="0" fontId="10" fillId="38" borderId="28" xfId="0" applyFont="1" applyFill="1" applyBorder="1" applyAlignment="1" applyProtection="1">
      <alignment horizontal="center"/>
      <protection locked="0"/>
    </xf>
    <xf numFmtId="0" fontId="10" fillId="38" borderId="69" xfId="0" applyFont="1" applyFill="1" applyBorder="1" applyAlignment="1" applyProtection="1">
      <alignment horizontal="left"/>
      <protection locked="0"/>
    </xf>
    <xf numFmtId="174" fontId="18" fillId="37" borderId="60" xfId="0" applyNumberFormat="1" applyFont="1" applyFill="1" applyBorder="1" applyAlignment="1" applyProtection="1">
      <alignment/>
      <protection locked="0"/>
    </xf>
    <xf numFmtId="174" fontId="0" fillId="40" borderId="77" xfId="0" applyNumberFormat="1" applyFill="1" applyBorder="1" applyAlignment="1">
      <alignment/>
    </xf>
    <xf numFmtId="174" fontId="6" fillId="36" borderId="18" xfId="0" applyNumberFormat="1" applyFont="1" applyFill="1" applyBorder="1" applyAlignment="1" applyProtection="1">
      <alignment/>
      <protection locked="0"/>
    </xf>
    <xf numFmtId="174" fontId="6" fillId="36" borderId="15" xfId="0" applyNumberFormat="1" applyFont="1" applyFill="1" applyBorder="1" applyAlignment="1" applyProtection="1">
      <alignment/>
      <protection locked="0"/>
    </xf>
    <xf numFmtId="174" fontId="6" fillId="36" borderId="12" xfId="0" applyNumberFormat="1" applyFont="1" applyFill="1" applyBorder="1" applyAlignment="1" applyProtection="1">
      <alignment/>
      <protection locked="0"/>
    </xf>
    <xf numFmtId="174" fontId="0" fillId="44" borderId="121" xfId="0" applyNumberFormat="1" applyFill="1" applyBorder="1" applyAlignment="1">
      <alignment/>
    </xf>
    <xf numFmtId="174" fontId="3" fillId="34" borderId="20" xfId="0" applyNumberFormat="1" applyFont="1" applyFill="1" applyBorder="1" applyAlignment="1" applyProtection="1">
      <alignment horizontal="right"/>
      <protection locked="0"/>
    </xf>
    <xf numFmtId="174" fontId="0" fillId="34" borderId="39" xfId="0" applyNumberFormat="1" applyFill="1" applyBorder="1" applyAlignment="1">
      <alignment/>
    </xf>
    <xf numFmtId="174" fontId="4" fillId="0" borderId="18" xfId="0" applyNumberFormat="1" applyFont="1" applyFill="1" applyBorder="1" applyAlignment="1" applyProtection="1">
      <alignment horizontal="right"/>
      <protection locked="0"/>
    </xf>
    <xf numFmtId="174" fontId="4" fillId="0" borderId="15" xfId="0" applyNumberFormat="1" applyFont="1" applyFill="1" applyBorder="1" applyAlignment="1" applyProtection="1">
      <alignment horizontal="right"/>
      <protection locked="0"/>
    </xf>
    <xf numFmtId="174" fontId="4" fillId="0" borderId="15" xfId="0" applyNumberFormat="1" applyFont="1" applyFill="1" applyBorder="1" applyAlignment="1" applyProtection="1">
      <alignment/>
      <protection locked="0"/>
    </xf>
    <xf numFmtId="174" fontId="4" fillId="0" borderId="14" xfId="0" applyNumberFormat="1" applyFont="1" applyFill="1" applyBorder="1" applyAlignment="1" applyProtection="1">
      <alignment horizontal="right"/>
      <protection locked="0"/>
    </xf>
    <xf numFmtId="174" fontId="4" fillId="0" borderId="39" xfId="0" applyNumberFormat="1" applyFont="1" applyFill="1" applyBorder="1" applyAlignment="1" applyProtection="1">
      <alignment horizontal="right"/>
      <protection locked="0"/>
    </xf>
    <xf numFmtId="174" fontId="4" fillId="0" borderId="13" xfId="0" applyNumberFormat="1" applyFont="1" applyFill="1" applyBorder="1" applyAlignment="1" applyProtection="1">
      <alignment horizontal="right"/>
      <protection locked="0"/>
    </xf>
    <xf numFmtId="174" fontId="4" fillId="0" borderId="16" xfId="0" applyNumberFormat="1" applyFont="1" applyFill="1" applyBorder="1" applyAlignment="1" applyProtection="1">
      <alignment horizontal="right"/>
      <protection locked="0"/>
    </xf>
    <xf numFmtId="174" fontId="4" fillId="0" borderId="21" xfId="0" applyNumberFormat="1" applyFont="1" applyFill="1" applyBorder="1" applyAlignment="1" applyProtection="1">
      <alignment horizontal="right"/>
      <protection locked="0"/>
    </xf>
    <xf numFmtId="174" fontId="0" fillId="0" borderId="39" xfId="0" applyNumberFormat="1" applyBorder="1" applyAlignment="1">
      <alignment/>
    </xf>
    <xf numFmtId="174" fontId="6" fillId="36" borderId="14" xfId="0" applyNumberFormat="1" applyFont="1" applyFill="1" applyBorder="1" applyAlignment="1" applyProtection="1">
      <alignment/>
      <protection locked="0"/>
    </xf>
    <xf numFmtId="174" fontId="6" fillId="36" borderId="13" xfId="0" applyNumberFormat="1" applyFont="1" applyFill="1" applyBorder="1" applyAlignment="1" applyProtection="1">
      <alignment/>
      <protection locked="0"/>
    </xf>
    <xf numFmtId="174" fontId="0" fillId="44" borderId="39" xfId="0" applyNumberFormat="1" applyFill="1" applyBorder="1" applyAlignment="1">
      <alignment/>
    </xf>
    <xf numFmtId="174" fontId="3" fillId="34" borderId="22" xfId="0" applyNumberFormat="1" applyFont="1" applyFill="1" applyBorder="1" applyAlignment="1" applyProtection="1">
      <alignment horizontal="right"/>
      <protection locked="0"/>
    </xf>
    <xf numFmtId="174" fontId="4" fillId="0" borderId="20" xfId="0" applyNumberFormat="1" applyFont="1" applyFill="1" applyBorder="1" applyAlignment="1" applyProtection="1">
      <alignment horizontal="right"/>
      <protection locked="0"/>
    </xf>
    <xf numFmtId="174" fontId="4" fillId="0" borderId="14" xfId="0" applyNumberFormat="1" applyFont="1" applyFill="1" applyBorder="1" applyAlignment="1" applyProtection="1">
      <alignment/>
      <protection locked="0"/>
    </xf>
    <xf numFmtId="174" fontId="6" fillId="36" borderId="20" xfId="0" applyNumberFormat="1" applyFont="1" applyFill="1" applyBorder="1" applyAlignment="1" applyProtection="1">
      <alignment/>
      <protection locked="0"/>
    </xf>
    <xf numFmtId="174" fontId="4" fillId="36" borderId="10" xfId="0" applyNumberFormat="1" applyFont="1" applyFill="1" applyBorder="1" applyAlignment="1" applyProtection="1">
      <alignment/>
      <protection locked="0"/>
    </xf>
    <xf numFmtId="174" fontId="4" fillId="36" borderId="29" xfId="0" applyNumberFormat="1" applyFont="1" applyFill="1" applyBorder="1" applyAlignment="1" applyProtection="1">
      <alignment/>
      <protection locked="0"/>
    </xf>
    <xf numFmtId="174" fontId="4" fillId="36" borderId="16" xfId="0" applyNumberFormat="1" applyFont="1" applyFill="1" applyBorder="1" applyAlignment="1" applyProtection="1">
      <alignment/>
      <protection locked="0"/>
    </xf>
    <xf numFmtId="174" fontId="4" fillId="36" borderId="66" xfId="0" applyNumberFormat="1" applyFont="1" applyFill="1" applyBorder="1" applyAlignment="1" applyProtection="1">
      <alignment/>
      <protection locked="0"/>
    </xf>
    <xf numFmtId="174" fontId="4" fillId="36" borderId="11" xfId="0" applyNumberFormat="1" applyFont="1" applyFill="1" applyBorder="1" applyAlignment="1" applyProtection="1">
      <alignment/>
      <protection locked="0"/>
    </xf>
    <xf numFmtId="174" fontId="6" fillId="36" borderId="25" xfId="0" applyNumberFormat="1" applyFont="1" applyFill="1" applyBorder="1" applyAlignment="1" applyProtection="1">
      <alignment/>
      <protection locked="0"/>
    </xf>
    <xf numFmtId="174" fontId="6" fillId="36" borderId="41" xfId="0" applyNumberFormat="1" applyFont="1" applyFill="1" applyBorder="1" applyAlignment="1" applyProtection="1">
      <alignment/>
      <protection locked="0"/>
    </xf>
    <xf numFmtId="174" fontId="6" fillId="36" borderId="28" xfId="0" applyNumberFormat="1" applyFont="1" applyFill="1" applyBorder="1" applyAlignment="1" applyProtection="1">
      <alignment/>
      <protection locked="0"/>
    </xf>
    <xf numFmtId="174" fontId="0" fillId="44" borderId="73" xfId="0" applyNumberFormat="1" applyFill="1" applyBorder="1" applyAlignment="1">
      <alignment/>
    </xf>
    <xf numFmtId="0" fontId="4" fillId="38" borderId="41" xfId="0" applyFont="1" applyFill="1" applyBorder="1" applyAlignment="1" applyProtection="1">
      <alignment horizontal="center"/>
      <protection locked="0"/>
    </xf>
    <xf numFmtId="0" fontId="61" fillId="0" borderId="94" xfId="0" applyFont="1" applyFill="1" applyBorder="1" applyAlignment="1" applyProtection="1">
      <alignment wrapText="1"/>
      <protection locked="0"/>
    </xf>
    <xf numFmtId="0" fontId="61" fillId="0" borderId="95" xfId="0" applyFont="1" applyFill="1" applyBorder="1" applyAlignment="1" applyProtection="1">
      <alignment wrapText="1"/>
      <protection locked="0"/>
    </xf>
    <xf numFmtId="0" fontId="56" fillId="0" borderId="103" xfId="0" applyFont="1" applyFill="1" applyBorder="1" applyAlignment="1" applyProtection="1">
      <alignment horizontal="justify" wrapText="1"/>
      <protection locked="0"/>
    </xf>
    <xf numFmtId="0" fontId="56" fillId="0" borderId="104" xfId="0" applyFont="1" applyFill="1" applyBorder="1" applyAlignment="1" applyProtection="1">
      <alignment horizontal="justify" wrapText="1"/>
      <protection locked="0"/>
    </xf>
    <xf numFmtId="0" fontId="46" fillId="0" borderId="103" xfId="0" applyFont="1" applyFill="1" applyBorder="1" applyAlignment="1" applyProtection="1">
      <alignment wrapText="1"/>
      <protection locked="0"/>
    </xf>
    <xf numFmtId="0" fontId="46" fillId="0" borderId="104" xfId="0" applyFont="1" applyFill="1" applyBorder="1" applyAlignment="1" applyProtection="1">
      <alignment wrapText="1"/>
      <protection locked="0"/>
    </xf>
    <xf numFmtId="0" fontId="57" fillId="0" borderId="92" xfId="0" applyFont="1" applyFill="1" applyBorder="1" applyAlignment="1">
      <alignment horizontal="center" wrapText="1"/>
    </xf>
    <xf numFmtId="0" fontId="46" fillId="0" borderId="103" xfId="0" applyFont="1" applyFill="1" applyBorder="1" applyAlignment="1">
      <alignment wrapText="1"/>
    </xf>
    <xf numFmtId="0" fontId="46" fillId="0" borderId="104" xfId="0" applyFont="1" applyFill="1" applyBorder="1" applyAlignment="1">
      <alignment wrapText="1"/>
    </xf>
    <xf numFmtId="0" fontId="61" fillId="0" borderId="94" xfId="0" applyFont="1" applyFill="1" applyBorder="1" applyAlignment="1">
      <alignment wrapText="1"/>
    </xf>
    <xf numFmtId="0" fontId="61" fillId="0" borderId="95" xfId="0" applyFont="1" applyFill="1" applyBorder="1" applyAlignment="1">
      <alignment wrapText="1"/>
    </xf>
    <xf numFmtId="0" fontId="56" fillId="0" borderId="103" xfId="0" applyFont="1" applyFill="1" applyBorder="1" applyAlignment="1">
      <alignment horizontal="justify" wrapText="1"/>
    </xf>
    <xf numFmtId="0" fontId="56" fillId="0" borderId="104" xfId="0" applyFont="1" applyFill="1" applyBorder="1" applyAlignment="1">
      <alignment horizontal="justify" wrapText="1"/>
    </xf>
    <xf numFmtId="0" fontId="58" fillId="0" borderId="0" xfId="0" applyFont="1" applyBorder="1" applyAlignment="1">
      <alignment wrapText="1"/>
    </xf>
    <xf numFmtId="0" fontId="54" fillId="0" borderId="0" xfId="0" applyFont="1" applyBorder="1" applyAlignment="1">
      <alignment wrapText="1"/>
    </xf>
    <xf numFmtId="0" fontId="58" fillId="0" borderId="107" xfId="0" applyFont="1" applyBorder="1" applyAlignment="1">
      <alignment wrapText="1"/>
    </xf>
    <xf numFmtId="0" fontId="55" fillId="0" borderId="122" xfId="0" applyFont="1" applyBorder="1" applyAlignment="1">
      <alignment horizontal="center" wrapText="1"/>
    </xf>
    <xf numFmtId="0" fontId="58" fillId="0" borderId="122" xfId="0" applyFont="1" applyBorder="1" applyAlignment="1">
      <alignment wrapText="1"/>
    </xf>
    <xf numFmtId="0" fontId="54" fillId="0" borderId="122" xfId="0" applyFont="1" applyBorder="1" applyAlignment="1">
      <alignment horizontal="center" wrapText="1"/>
    </xf>
    <xf numFmtId="0" fontId="57" fillId="0" borderId="113" xfId="0" applyFont="1" applyFill="1" applyBorder="1" applyAlignment="1">
      <alignment horizontal="center" wrapText="1"/>
    </xf>
    <xf numFmtId="0" fontId="44" fillId="0" borderId="0" xfId="0" applyFont="1" applyFill="1" applyAlignment="1">
      <alignment wrapText="1"/>
    </xf>
    <xf numFmtId="0" fontId="15" fillId="36" borderId="24" xfId="0" applyFont="1" applyFill="1" applyBorder="1" applyAlignment="1" applyProtection="1">
      <alignment horizontal="center"/>
      <protection locked="0"/>
    </xf>
    <xf numFmtId="0" fontId="18" fillId="36" borderId="64" xfId="0" applyFont="1" applyFill="1" applyBorder="1" applyAlignment="1" applyProtection="1">
      <alignment/>
      <protection locked="0"/>
    </xf>
    <xf numFmtId="0" fontId="4" fillId="36" borderId="64" xfId="0" applyFont="1" applyFill="1" applyBorder="1" applyAlignment="1" applyProtection="1">
      <alignment/>
      <protection locked="0"/>
    </xf>
    <xf numFmtId="0" fontId="4" fillId="36" borderId="44" xfId="0" applyFont="1" applyFill="1" applyBorder="1" applyAlignment="1" applyProtection="1">
      <alignment/>
      <protection locked="0"/>
    </xf>
    <xf numFmtId="174" fontId="6" fillId="36" borderId="23" xfId="0" applyNumberFormat="1" applyFont="1" applyFill="1" applyBorder="1" applyAlignment="1" applyProtection="1">
      <alignment/>
      <protection locked="0"/>
    </xf>
    <xf numFmtId="174" fontId="6" fillId="36" borderId="24" xfId="0" applyNumberFormat="1" applyFont="1" applyFill="1" applyBorder="1" applyAlignment="1" applyProtection="1">
      <alignment/>
      <protection locked="0"/>
    </xf>
    <xf numFmtId="174" fontId="6" fillId="36" borderId="44" xfId="0" applyNumberFormat="1" applyFont="1" applyFill="1" applyBorder="1" applyAlignment="1" applyProtection="1">
      <alignment/>
      <protection locked="0"/>
    </xf>
    <xf numFmtId="174" fontId="6" fillId="36" borderId="27" xfId="0" applyNumberFormat="1" applyFont="1" applyFill="1" applyBorder="1" applyAlignment="1" applyProtection="1">
      <alignment/>
      <protection locked="0"/>
    </xf>
    <xf numFmtId="0" fontId="1" fillId="0" borderId="27" xfId="0" applyFont="1" applyBorder="1" applyAlignment="1" applyProtection="1">
      <alignment horizontal="center"/>
      <protection locked="0"/>
    </xf>
    <xf numFmtId="0" fontId="1" fillId="38" borderId="123" xfId="0" applyFont="1" applyFill="1" applyBorder="1" applyAlignment="1">
      <alignment horizontal="center"/>
    </xf>
    <xf numFmtId="174" fontId="18" fillId="37" borderId="60" xfId="0" applyNumberFormat="1" applyFont="1" applyFill="1" applyBorder="1" applyAlignment="1">
      <alignment/>
    </xf>
    <xf numFmtId="174" fontId="18" fillId="37" borderId="48" xfId="0" applyNumberFormat="1" applyFont="1" applyFill="1" applyBorder="1" applyAlignment="1">
      <alignment/>
    </xf>
    <xf numFmtId="174" fontId="18" fillId="37" borderId="48" xfId="0" applyNumberFormat="1" applyFont="1" applyFill="1" applyBorder="1" applyAlignment="1">
      <alignment horizontal="center"/>
    </xf>
    <xf numFmtId="174" fontId="6" fillId="36" borderId="18" xfId="0" applyNumberFormat="1" applyFont="1" applyFill="1" applyBorder="1" applyAlignment="1">
      <alignment/>
    </xf>
    <xf numFmtId="174" fontId="6" fillId="36" borderId="15" xfId="0" applyNumberFormat="1" applyFont="1" applyFill="1" applyBorder="1" applyAlignment="1">
      <alignment/>
    </xf>
    <xf numFmtId="174" fontId="6" fillId="36" borderId="59" xfId="0" applyNumberFormat="1" applyFont="1" applyFill="1" applyBorder="1" applyAlignment="1">
      <alignment/>
    </xf>
    <xf numFmtId="174" fontId="6" fillId="36" borderId="121" xfId="0" applyNumberFormat="1" applyFont="1" applyFill="1" applyBorder="1" applyAlignment="1">
      <alignment/>
    </xf>
    <xf numFmtId="174" fontId="6" fillId="36" borderId="18" xfId="0" applyNumberFormat="1" applyFont="1" applyFill="1" applyBorder="1" applyAlignment="1">
      <alignment horizontal="center"/>
    </xf>
    <xf numFmtId="174" fontId="6" fillId="36" borderId="25" xfId="0" applyNumberFormat="1" applyFont="1" applyFill="1" applyBorder="1" applyAlignment="1">
      <alignment/>
    </xf>
    <xf numFmtId="174" fontId="6" fillId="36" borderId="124" xfId="0" applyNumberFormat="1" applyFont="1" applyFill="1" applyBorder="1" applyAlignment="1">
      <alignment/>
    </xf>
    <xf numFmtId="174" fontId="3" fillId="34" borderId="20" xfId="0" applyNumberFormat="1" applyFont="1" applyFill="1" applyBorder="1" applyAlignment="1">
      <alignment horizontal="right"/>
    </xf>
    <xf numFmtId="174" fontId="3" fillId="34" borderId="20" xfId="0" applyNumberFormat="1" applyFont="1" applyFill="1" applyBorder="1" applyAlignment="1">
      <alignment/>
    </xf>
    <xf numFmtId="174" fontId="3" fillId="34" borderId="14" xfId="0" applyNumberFormat="1" applyFont="1" applyFill="1" applyBorder="1" applyAlignment="1">
      <alignment horizontal="right"/>
    </xf>
    <xf numFmtId="174" fontId="3" fillId="34" borderId="17" xfId="0" applyNumberFormat="1" applyFont="1" applyFill="1" applyBorder="1" applyAlignment="1">
      <alignment horizontal="right"/>
    </xf>
    <xf numFmtId="174" fontId="3" fillId="34" borderId="39" xfId="0" applyNumberFormat="1" applyFont="1" applyFill="1" applyBorder="1" applyAlignment="1">
      <alignment horizontal="right"/>
    </xf>
    <xf numFmtId="174" fontId="3" fillId="34" borderId="114" xfId="0" applyNumberFormat="1" applyFont="1" applyFill="1" applyBorder="1" applyAlignment="1">
      <alignment horizontal="center"/>
    </xf>
    <xf numFmtId="174" fontId="3" fillId="34" borderId="66" xfId="0" applyNumberFormat="1" applyFont="1" applyFill="1" applyBorder="1" applyAlignment="1">
      <alignment horizontal="right"/>
    </xf>
    <xf numFmtId="174" fontId="3" fillId="34" borderId="42" xfId="0" applyNumberFormat="1" applyFont="1" applyFill="1" applyBorder="1" applyAlignment="1">
      <alignment horizontal="right"/>
    </xf>
    <xf numFmtId="174" fontId="4" fillId="0" borderId="18" xfId="0" applyNumberFormat="1" applyFont="1" applyFill="1" applyBorder="1" applyAlignment="1">
      <alignment horizontal="right"/>
    </xf>
    <xf numFmtId="174" fontId="4" fillId="0" borderId="15" xfId="0" applyNumberFormat="1" applyFont="1" applyFill="1" applyBorder="1" applyAlignment="1">
      <alignment horizontal="right"/>
    </xf>
    <xf numFmtId="174" fontId="4" fillId="0" borderId="15" xfId="0" applyNumberFormat="1" applyFont="1" applyFill="1" applyBorder="1" applyAlignment="1">
      <alignment/>
    </xf>
    <xf numFmtId="174" fontId="4" fillId="0" borderId="17" xfId="0" applyNumberFormat="1" applyFont="1" applyFill="1" applyBorder="1" applyAlignment="1">
      <alignment horizontal="right"/>
    </xf>
    <xf numFmtId="174" fontId="4" fillId="0" borderId="39" xfId="0" applyNumberFormat="1" applyFont="1" applyFill="1" applyBorder="1" applyAlignment="1">
      <alignment horizontal="right"/>
    </xf>
    <xf numFmtId="174" fontId="4" fillId="0" borderId="114" xfId="0" applyNumberFormat="1" applyFont="1" applyFill="1" applyBorder="1" applyAlignment="1">
      <alignment horizontal="center"/>
    </xf>
    <xf numFmtId="174" fontId="4" fillId="0" borderId="21" xfId="0" applyNumberFormat="1" applyFont="1" applyFill="1" applyBorder="1" applyAlignment="1">
      <alignment horizontal="right"/>
    </xf>
    <xf numFmtId="174" fontId="4" fillId="0" borderId="16" xfId="0" applyNumberFormat="1" applyFont="1" applyFill="1" applyBorder="1" applyAlignment="1">
      <alignment horizontal="right"/>
    </xf>
    <xf numFmtId="174" fontId="4" fillId="0" borderId="66" xfId="0" applyNumberFormat="1" applyFont="1" applyFill="1" applyBorder="1" applyAlignment="1">
      <alignment horizontal="right"/>
    </xf>
    <xf numFmtId="174" fontId="4" fillId="33" borderId="42" xfId="0" applyNumberFormat="1" applyFont="1" applyFill="1" applyBorder="1" applyAlignment="1">
      <alignment/>
    </xf>
    <xf numFmtId="174" fontId="4" fillId="0" borderId="28" xfId="0" applyNumberFormat="1" applyFont="1" applyFill="1" applyBorder="1" applyAlignment="1">
      <alignment horizontal="center"/>
    </xf>
    <xf numFmtId="174" fontId="4" fillId="0" borderId="14" xfId="0" applyNumberFormat="1" applyFont="1" applyFill="1" applyBorder="1" applyAlignment="1">
      <alignment horizontal="right"/>
    </xf>
    <xf numFmtId="174" fontId="3" fillId="33" borderId="22" xfId="0" applyNumberFormat="1" applyFont="1" applyFill="1" applyBorder="1" applyAlignment="1">
      <alignment horizontal="right"/>
    </xf>
    <xf numFmtId="174" fontId="3" fillId="33" borderId="22" xfId="0" applyNumberFormat="1" applyFont="1" applyFill="1" applyBorder="1" applyAlignment="1">
      <alignment/>
    </xf>
    <xf numFmtId="174" fontId="3" fillId="33" borderId="16" xfId="0" applyNumberFormat="1" applyFont="1" applyFill="1" applyBorder="1" applyAlignment="1">
      <alignment horizontal="right"/>
    </xf>
    <xf numFmtId="174" fontId="3" fillId="33" borderId="17" xfId="0" applyNumberFormat="1" applyFont="1" applyFill="1" applyBorder="1" applyAlignment="1">
      <alignment horizontal="right"/>
    </xf>
    <xf numFmtId="174" fontId="3" fillId="33" borderId="39" xfId="0" applyNumberFormat="1" applyFont="1" applyFill="1" applyBorder="1" applyAlignment="1">
      <alignment horizontal="right"/>
    </xf>
    <xf numFmtId="174" fontId="3" fillId="33" borderId="114" xfId="0" applyNumberFormat="1" applyFont="1" applyFill="1" applyBorder="1" applyAlignment="1">
      <alignment horizontal="center"/>
    </xf>
    <xf numFmtId="174" fontId="3" fillId="33" borderId="21" xfId="0" applyNumberFormat="1" applyFont="1" applyFill="1" applyBorder="1" applyAlignment="1">
      <alignment horizontal="right"/>
    </xf>
    <xf numFmtId="174" fontId="4" fillId="0" borderId="20" xfId="0" applyNumberFormat="1" applyFont="1" applyFill="1" applyBorder="1" applyAlignment="1">
      <alignment horizontal="right"/>
    </xf>
    <xf numFmtId="174" fontId="4" fillId="33" borderId="14" xfId="0" applyNumberFormat="1" applyFont="1" applyFill="1" applyBorder="1" applyAlignment="1">
      <alignment horizontal="center"/>
    </xf>
    <xf numFmtId="174" fontId="4" fillId="33" borderId="14" xfId="0" applyNumberFormat="1" applyFont="1" applyFill="1" applyBorder="1" applyAlignment="1">
      <alignment/>
    </xf>
    <xf numFmtId="174" fontId="6" fillId="36" borderId="14" xfId="0" applyNumberFormat="1" applyFont="1" applyFill="1" applyBorder="1" applyAlignment="1">
      <alignment horizontal="center"/>
    </xf>
    <xf numFmtId="174" fontId="6" fillId="36" borderId="14" xfId="0" applyNumberFormat="1" applyFont="1" applyFill="1" applyBorder="1" applyAlignment="1">
      <alignment/>
    </xf>
    <xf numFmtId="174" fontId="6" fillId="36" borderId="39" xfId="0" applyNumberFormat="1" applyFont="1" applyFill="1" applyBorder="1" applyAlignment="1">
      <alignment/>
    </xf>
    <xf numFmtId="0" fontId="6" fillId="34" borderId="24" xfId="0" applyFont="1" applyFill="1" applyBorder="1" applyAlignment="1">
      <alignment/>
    </xf>
    <xf numFmtId="0" fontId="6" fillId="34" borderId="44" xfId="0" applyFont="1" applyFill="1" applyBorder="1" applyAlignment="1">
      <alignment/>
    </xf>
    <xf numFmtId="174" fontId="3" fillId="34" borderId="24" xfId="0" applyNumberFormat="1" applyFont="1" applyFill="1" applyBorder="1" applyAlignment="1">
      <alignment horizontal="right"/>
    </xf>
    <xf numFmtId="174" fontId="3" fillId="34" borderId="23" xfId="0" applyNumberFormat="1" applyFont="1" applyFill="1" applyBorder="1" applyAlignment="1">
      <alignment/>
    </xf>
    <xf numFmtId="174" fontId="3" fillId="34" borderId="24" xfId="0" applyNumberFormat="1" applyFont="1" applyFill="1" applyBorder="1" applyAlignment="1">
      <alignment/>
    </xf>
    <xf numFmtId="174" fontId="3" fillId="34" borderId="44" xfId="0" applyNumberFormat="1" applyFont="1" applyFill="1" applyBorder="1" applyAlignment="1">
      <alignment/>
    </xf>
    <xf numFmtId="174" fontId="3" fillId="34" borderId="24" xfId="0" applyNumberFormat="1" applyFont="1" applyFill="1" applyBorder="1" applyAlignment="1">
      <alignment horizontal="center"/>
    </xf>
    <xf numFmtId="174" fontId="3" fillId="34" borderId="73" xfId="0" applyNumberFormat="1" applyFont="1" applyFill="1" applyBorder="1" applyAlignment="1">
      <alignment horizontal="right"/>
    </xf>
    <xf numFmtId="174" fontId="3" fillId="34" borderId="14" xfId="0" applyNumberFormat="1" applyFont="1" applyFill="1" applyBorder="1" applyAlignment="1">
      <alignment horizontal="center"/>
    </xf>
    <xf numFmtId="0" fontId="6" fillId="34" borderId="22" xfId="0" applyFont="1" applyFill="1" applyBorder="1" applyAlignment="1">
      <alignment/>
    </xf>
    <xf numFmtId="178" fontId="18" fillId="37" borderId="77" xfId="0" applyNumberFormat="1" applyFont="1" applyFill="1" applyBorder="1" applyAlignment="1">
      <alignment horizontal="center"/>
    </xf>
    <xf numFmtId="178" fontId="6" fillId="36" borderId="65" xfId="0" applyNumberFormat="1" applyFont="1" applyFill="1" applyBorder="1" applyAlignment="1">
      <alignment horizontal="center"/>
    </xf>
    <xf numFmtId="178" fontId="3" fillId="34" borderId="66" xfId="0" applyNumberFormat="1" applyFont="1" applyFill="1" applyBorder="1" applyAlignment="1">
      <alignment horizontal="center"/>
    </xf>
    <xf numFmtId="178" fontId="4" fillId="0" borderId="39" xfId="0" applyNumberFormat="1" applyFont="1" applyFill="1" applyBorder="1" applyAlignment="1">
      <alignment horizontal="center"/>
    </xf>
    <xf numFmtId="178" fontId="6" fillId="36" borderId="66" xfId="0" applyNumberFormat="1" applyFont="1" applyFill="1" applyBorder="1" applyAlignment="1">
      <alignment horizontal="center"/>
    </xf>
    <xf numFmtId="178" fontId="3" fillId="34" borderId="39" xfId="0" applyNumberFormat="1" applyFont="1" applyFill="1" applyBorder="1" applyAlignment="1">
      <alignment horizontal="center"/>
    </xf>
    <xf numFmtId="178" fontId="6" fillId="36" borderId="39" xfId="0" applyNumberFormat="1" applyFont="1" applyFill="1" applyBorder="1" applyAlignment="1">
      <alignment horizontal="center"/>
    </xf>
    <xf numFmtId="178" fontId="4" fillId="34" borderId="73" xfId="0" applyNumberFormat="1" applyFont="1" applyFill="1" applyBorder="1" applyAlignment="1">
      <alignment horizontal="center"/>
    </xf>
    <xf numFmtId="0" fontId="4" fillId="38" borderId="115" xfId="0" applyFont="1" applyFill="1" applyBorder="1" applyAlignment="1">
      <alignment horizontal="center"/>
    </xf>
    <xf numFmtId="0" fontId="4" fillId="38" borderId="123" xfId="0" applyFont="1" applyFill="1" applyBorder="1" applyAlignment="1">
      <alignment horizontal="center"/>
    </xf>
    <xf numFmtId="0" fontId="0" fillId="38" borderId="64" xfId="0" applyFill="1" applyBorder="1" applyAlignment="1">
      <alignment horizontal="center"/>
    </xf>
    <xf numFmtId="0" fontId="10" fillId="38" borderId="108" xfId="0" applyFont="1" applyFill="1" applyBorder="1" applyAlignment="1">
      <alignment horizontal="center"/>
    </xf>
    <xf numFmtId="49" fontId="4" fillId="38" borderId="115" xfId="0" applyNumberFormat="1" applyFont="1" applyFill="1" applyBorder="1" applyAlignment="1">
      <alignment horizontal="center"/>
    </xf>
    <xf numFmtId="0" fontId="4" fillId="38" borderId="44" xfId="0" applyFont="1" applyFill="1" applyBorder="1" applyAlignment="1">
      <alignment/>
    </xf>
    <xf numFmtId="0" fontId="4" fillId="38" borderId="111" xfId="0" applyFont="1" applyFill="1" applyBorder="1" applyAlignment="1">
      <alignment horizontal="center"/>
    </xf>
    <xf numFmtId="3" fontId="6" fillId="36" borderId="66" xfId="0" applyNumberFormat="1" applyFont="1" applyFill="1" applyBorder="1" applyAlignment="1">
      <alignment/>
    </xf>
    <xf numFmtId="3" fontId="3" fillId="34" borderId="39" xfId="0" applyNumberFormat="1" applyFont="1" applyFill="1" applyBorder="1" applyAlignment="1">
      <alignment horizontal="right"/>
    </xf>
    <xf numFmtId="3" fontId="3" fillId="34" borderId="39" xfId="0" applyNumberFormat="1" applyFont="1" applyFill="1" applyBorder="1" applyAlignment="1">
      <alignment horizontal="right"/>
    </xf>
    <xf numFmtId="49" fontId="8" fillId="45" borderId="96" xfId="0" applyNumberFormat="1" applyFont="1" applyFill="1" applyBorder="1" applyAlignment="1">
      <alignment horizontal="center" vertical="center" wrapText="1"/>
    </xf>
    <xf numFmtId="49" fontId="8" fillId="45" borderId="58" xfId="0" applyNumberFormat="1" applyFont="1" applyFill="1" applyBorder="1" applyAlignment="1">
      <alignment horizontal="center" vertical="center" wrapText="1"/>
    </xf>
    <xf numFmtId="0" fontId="0" fillId="45" borderId="58" xfId="0" applyFill="1" applyBorder="1" applyAlignment="1">
      <alignment horizontal="center"/>
    </xf>
    <xf numFmtId="174" fontId="18" fillId="45" borderId="78" xfId="0" applyNumberFormat="1" applyFont="1" applyFill="1" applyBorder="1" applyAlignment="1">
      <alignment/>
    </xf>
    <xf numFmtId="174" fontId="4" fillId="33" borderId="57" xfId="0" applyNumberFormat="1" applyFont="1" applyFill="1" applyBorder="1" applyAlignment="1">
      <alignment/>
    </xf>
    <xf numFmtId="174" fontId="3" fillId="44" borderId="57" xfId="0" applyNumberFormat="1" applyFont="1" applyFill="1" applyBorder="1" applyAlignment="1">
      <alignment horizontal="right"/>
    </xf>
    <xf numFmtId="174" fontId="3" fillId="44" borderId="124" xfId="0" applyNumberFormat="1" applyFont="1" applyFill="1" applyBorder="1" applyAlignment="1">
      <alignment horizontal="right"/>
    </xf>
    <xf numFmtId="174" fontId="6" fillId="40" borderId="125" xfId="0" applyNumberFormat="1" applyFont="1" applyFill="1" applyBorder="1" applyAlignment="1">
      <alignment/>
    </xf>
    <xf numFmtId="174" fontId="18" fillId="37" borderId="79" xfId="0" applyNumberFormat="1" applyFont="1" applyFill="1" applyBorder="1" applyAlignment="1" applyProtection="1">
      <alignment/>
      <protection locked="0"/>
    </xf>
    <xf numFmtId="174" fontId="6" fillId="36" borderId="19" xfId="0" applyNumberFormat="1" applyFont="1" applyFill="1" applyBorder="1" applyAlignment="1" applyProtection="1">
      <alignment/>
      <protection locked="0"/>
    </xf>
    <xf numFmtId="174" fontId="3" fillId="34" borderId="28" xfId="0" applyNumberFormat="1" applyFont="1" applyFill="1" applyBorder="1" applyAlignment="1" applyProtection="1">
      <alignment horizontal="right"/>
      <protection locked="0"/>
    </xf>
    <xf numFmtId="174" fontId="4" fillId="0" borderId="17" xfId="0" applyNumberFormat="1" applyFont="1" applyFill="1" applyBorder="1" applyAlignment="1" applyProtection="1">
      <alignment horizontal="right"/>
      <protection locked="0"/>
    </xf>
    <xf numFmtId="174" fontId="3" fillId="34" borderId="114" xfId="0" applyNumberFormat="1" applyFont="1" applyFill="1" applyBorder="1" applyAlignment="1" applyProtection="1">
      <alignment horizontal="right"/>
      <protection locked="0"/>
    </xf>
    <xf numFmtId="174" fontId="4" fillId="36" borderId="21" xfId="0" applyNumberFormat="1" applyFont="1" applyFill="1" applyBorder="1" applyAlignment="1" applyProtection="1">
      <alignment/>
      <protection locked="0"/>
    </xf>
    <xf numFmtId="174" fontId="6" fillId="36" borderId="59" xfId="0" applyNumberFormat="1" applyFont="1" applyFill="1" applyBorder="1" applyAlignment="1" applyProtection="1">
      <alignment/>
      <protection locked="0"/>
    </xf>
    <xf numFmtId="174" fontId="18" fillId="37" borderId="53" xfId="0" applyNumberFormat="1" applyFont="1" applyFill="1" applyBorder="1" applyAlignment="1" applyProtection="1">
      <alignment/>
      <protection locked="0"/>
    </xf>
    <xf numFmtId="174" fontId="4" fillId="0" borderId="22" xfId="0" applyNumberFormat="1" applyFont="1" applyFill="1" applyBorder="1" applyAlignment="1" applyProtection="1">
      <alignment horizontal="right"/>
      <protection locked="0"/>
    </xf>
    <xf numFmtId="174" fontId="18" fillId="37" borderId="49" xfId="0" applyNumberFormat="1" applyFont="1" applyFill="1" applyBorder="1" applyAlignment="1" applyProtection="1">
      <alignment/>
      <protection locked="0"/>
    </xf>
    <xf numFmtId="174" fontId="6" fillId="36" borderId="124" xfId="0" applyNumberFormat="1" applyFont="1" applyFill="1" applyBorder="1" applyAlignment="1" applyProtection="1">
      <alignment/>
      <protection locked="0"/>
    </xf>
    <xf numFmtId="174" fontId="3" fillId="34" borderId="57" xfId="0" applyNumberFormat="1" applyFont="1" applyFill="1" applyBorder="1" applyAlignment="1" applyProtection="1">
      <alignment horizontal="right"/>
      <protection locked="0"/>
    </xf>
    <xf numFmtId="174" fontId="4" fillId="0" borderId="57" xfId="0" applyNumberFormat="1" applyFont="1" applyFill="1" applyBorder="1" applyAlignment="1" applyProtection="1">
      <alignment horizontal="right"/>
      <protection locked="0"/>
    </xf>
    <xf numFmtId="174" fontId="3" fillId="34" borderId="42" xfId="0" applyNumberFormat="1" applyFont="1" applyFill="1" applyBorder="1" applyAlignment="1" applyProtection="1">
      <alignment horizontal="right"/>
      <protection locked="0"/>
    </xf>
    <xf numFmtId="174" fontId="6" fillId="36" borderId="57" xfId="0" applyNumberFormat="1" applyFont="1" applyFill="1" applyBorder="1" applyAlignment="1" applyProtection="1">
      <alignment/>
      <protection locked="0"/>
    </xf>
    <xf numFmtId="174" fontId="4" fillId="36" borderId="58" xfId="0" applyNumberFormat="1" applyFont="1" applyFill="1" applyBorder="1" applyAlignment="1" applyProtection="1">
      <alignment/>
      <protection locked="0"/>
    </xf>
    <xf numFmtId="174" fontId="6" fillId="36" borderId="45" xfId="0" applyNumberFormat="1" applyFont="1" applyFill="1" applyBorder="1" applyAlignment="1" applyProtection="1">
      <alignment/>
      <protection locked="0"/>
    </xf>
    <xf numFmtId="174" fontId="6" fillId="36" borderId="64" xfId="0" applyNumberFormat="1" applyFont="1" applyFill="1" applyBorder="1" applyAlignment="1" applyProtection="1">
      <alignment/>
      <protection locked="0"/>
    </xf>
    <xf numFmtId="174" fontId="6" fillId="0" borderId="57" xfId="0" applyNumberFormat="1" applyFont="1" applyFill="1" applyBorder="1" applyAlignment="1">
      <alignment/>
    </xf>
    <xf numFmtId="174" fontId="0" fillId="34" borderId="57" xfId="0" applyNumberFormat="1" applyFill="1" applyBorder="1" applyAlignment="1">
      <alignment/>
    </xf>
    <xf numFmtId="174" fontId="0" fillId="0" borderId="57" xfId="0" applyNumberFormat="1" applyBorder="1" applyAlignment="1">
      <alignment/>
    </xf>
    <xf numFmtId="174" fontId="0" fillId="44" borderId="57" xfId="0" applyNumberFormat="1" applyFill="1" applyBorder="1" applyAlignment="1">
      <alignment/>
    </xf>
    <xf numFmtId="174" fontId="4" fillId="0" borderId="57" xfId="0" applyNumberFormat="1" applyFont="1" applyFill="1" applyBorder="1" applyAlignment="1">
      <alignment/>
    </xf>
    <xf numFmtId="174" fontId="0" fillId="44" borderId="45" xfId="0" applyNumberFormat="1" applyFill="1" applyBorder="1" applyAlignment="1">
      <alignment/>
    </xf>
    <xf numFmtId="0" fontId="0" fillId="38" borderId="36" xfId="0" applyFill="1" applyBorder="1" applyAlignment="1">
      <alignment/>
    </xf>
    <xf numFmtId="174" fontId="18" fillId="37" borderId="63" xfId="0" applyNumberFormat="1" applyFont="1" applyFill="1" applyBorder="1" applyAlignment="1">
      <alignment/>
    </xf>
    <xf numFmtId="174" fontId="6" fillId="36" borderId="10" xfId="0" applyNumberFormat="1" applyFont="1" applyFill="1" applyBorder="1" applyAlignment="1">
      <alignment/>
    </xf>
    <xf numFmtId="174" fontId="3" fillId="34" borderId="26" xfId="0" applyNumberFormat="1" applyFont="1" applyFill="1" applyBorder="1" applyAlignment="1">
      <alignment horizontal="right"/>
    </xf>
    <xf numFmtId="174" fontId="4" fillId="0" borderId="24" xfId="0" applyNumberFormat="1" applyFont="1" applyFill="1" applyBorder="1" applyAlignment="1">
      <alignment horizontal="right"/>
    </xf>
    <xf numFmtId="174" fontId="4" fillId="0" borderId="23" xfId="0" applyNumberFormat="1" applyFont="1" applyFill="1" applyBorder="1" applyAlignment="1">
      <alignment horizontal="right"/>
    </xf>
    <xf numFmtId="0" fontId="31" fillId="38" borderId="126" xfId="0" applyFont="1" applyFill="1" applyBorder="1" applyAlignment="1">
      <alignment horizontal="center"/>
    </xf>
    <xf numFmtId="0" fontId="31" fillId="38" borderId="34" xfId="0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10" fillId="38" borderId="126" xfId="45" applyFont="1" applyFill="1" applyBorder="1" applyAlignment="1">
      <alignment horizontal="center"/>
      <protection/>
    </xf>
    <xf numFmtId="0" fontId="10" fillId="38" borderId="34" xfId="45" applyFont="1" applyFill="1" applyBorder="1" applyAlignment="1">
      <alignment horizontal="center"/>
      <protection/>
    </xf>
    <xf numFmtId="0" fontId="10" fillId="38" borderId="108" xfId="45" applyFont="1" applyFill="1" applyBorder="1" applyAlignment="1">
      <alignment horizontal="center"/>
      <protection/>
    </xf>
    <xf numFmtId="0" fontId="0" fillId="0" borderId="39" xfId="0" applyBorder="1" applyAlignment="1">
      <alignment/>
    </xf>
    <xf numFmtId="3" fontId="4" fillId="34" borderId="39" xfId="0" applyNumberFormat="1" applyFont="1" applyFill="1" applyBorder="1" applyAlignment="1">
      <alignment horizontal="right"/>
    </xf>
    <xf numFmtId="3" fontId="4" fillId="36" borderId="127" xfId="0" applyNumberFormat="1" applyFont="1" applyFill="1" applyBorder="1" applyAlignment="1">
      <alignment horizontal="right"/>
    </xf>
    <xf numFmtId="3" fontId="4" fillId="34" borderId="127" xfId="0" applyNumberFormat="1" applyFont="1" applyFill="1" applyBorder="1" applyAlignment="1">
      <alignment horizontal="right"/>
    </xf>
    <xf numFmtId="3" fontId="4" fillId="36" borderId="16" xfId="0" applyNumberFormat="1" applyFont="1" applyFill="1" applyBorder="1" applyAlignment="1">
      <alignment horizontal="right"/>
    </xf>
    <xf numFmtId="3" fontId="4" fillId="34" borderId="14" xfId="0" applyNumberFormat="1" applyFont="1" applyFill="1" applyBorder="1" applyAlignment="1">
      <alignment horizontal="right"/>
    </xf>
    <xf numFmtId="3" fontId="4" fillId="33" borderId="21" xfId="0" applyNumberFormat="1" applyFont="1" applyFill="1" applyBorder="1" applyAlignment="1">
      <alignment horizontal="right"/>
    </xf>
    <xf numFmtId="3" fontId="4" fillId="36" borderId="114" xfId="0" applyNumberFormat="1" applyFont="1" applyFill="1" applyBorder="1" applyAlignment="1">
      <alignment horizontal="right"/>
    </xf>
    <xf numFmtId="3" fontId="4" fillId="34" borderId="114" xfId="0" applyNumberFormat="1" applyFont="1" applyFill="1" applyBorder="1" applyAlignment="1">
      <alignment horizontal="right"/>
    </xf>
    <xf numFmtId="3" fontId="4" fillId="0" borderId="41" xfId="0" applyNumberFormat="1" applyFont="1" applyFill="1" applyBorder="1" applyAlignment="1">
      <alignment horizontal="right"/>
    </xf>
    <xf numFmtId="3" fontId="4" fillId="33" borderId="112" xfId="0" applyNumberFormat="1" applyFont="1" applyFill="1" applyBorder="1" applyAlignment="1">
      <alignment/>
    </xf>
    <xf numFmtId="3" fontId="6" fillId="36" borderId="112" xfId="0" applyNumberFormat="1" applyFont="1" applyFill="1" applyBorder="1" applyAlignment="1">
      <alignment horizontal="right"/>
    </xf>
    <xf numFmtId="3" fontId="3" fillId="34" borderId="112" xfId="0" applyNumberFormat="1" applyFont="1" applyFill="1" applyBorder="1" applyAlignment="1">
      <alignment horizontal="right"/>
    </xf>
    <xf numFmtId="0" fontId="4" fillId="40" borderId="58" xfId="0" applyFont="1" applyFill="1" applyBorder="1" applyAlignment="1">
      <alignment horizontal="center" vertical="center"/>
    </xf>
    <xf numFmtId="0" fontId="17" fillId="38" borderId="108" xfId="0" applyFont="1" applyFill="1" applyBorder="1" applyAlignment="1">
      <alignment/>
    </xf>
    <xf numFmtId="3" fontId="18" fillId="37" borderId="46" xfId="0" applyNumberFormat="1" applyFont="1" applyFill="1" applyBorder="1" applyAlignment="1">
      <alignment/>
    </xf>
    <xf numFmtId="3" fontId="5" fillId="41" borderId="59" xfId="0" applyNumberFormat="1" applyFont="1" applyFill="1" applyBorder="1" applyAlignment="1">
      <alignment horizontal="right"/>
    </xf>
    <xf numFmtId="0" fontId="17" fillId="38" borderId="28" xfId="0" applyFont="1" applyFill="1" applyBorder="1" applyAlignment="1">
      <alignment horizontal="center"/>
    </xf>
    <xf numFmtId="3" fontId="3" fillId="34" borderId="19" xfId="0" applyNumberFormat="1" applyFont="1" applyFill="1" applyBorder="1" applyAlignment="1">
      <alignment/>
    </xf>
    <xf numFmtId="3" fontId="5" fillId="41" borderId="20" xfId="0" applyNumberFormat="1" applyFont="1" applyFill="1" applyBorder="1" applyAlignment="1">
      <alignment horizontal="right"/>
    </xf>
    <xf numFmtId="3" fontId="3" fillId="34" borderId="17" xfId="0" applyNumberFormat="1" applyFont="1" applyFill="1" applyBorder="1" applyAlignment="1">
      <alignment/>
    </xf>
    <xf numFmtId="3" fontId="5" fillId="41" borderId="17" xfId="0" applyNumberFormat="1" applyFont="1" applyFill="1" applyBorder="1" applyAlignment="1">
      <alignment horizontal="right"/>
    </xf>
    <xf numFmtId="3" fontId="5" fillId="0" borderId="20" xfId="0" applyNumberFormat="1" applyFont="1" applyFill="1" applyBorder="1" applyAlignment="1">
      <alignment horizontal="right"/>
    </xf>
    <xf numFmtId="49" fontId="11" fillId="0" borderId="58" xfId="0" applyNumberFormat="1" applyFont="1" applyFill="1" applyBorder="1" applyAlignment="1">
      <alignment horizontal="center"/>
    </xf>
    <xf numFmtId="0" fontId="31" fillId="0" borderId="58" xfId="0" applyFont="1" applyFill="1" applyBorder="1" applyAlignment="1">
      <alignment horizontal="center"/>
    </xf>
    <xf numFmtId="0" fontId="17" fillId="0" borderId="58" xfId="0" applyFont="1" applyFill="1" applyBorder="1" applyAlignment="1">
      <alignment horizontal="center"/>
    </xf>
    <xf numFmtId="0" fontId="17" fillId="0" borderId="58" xfId="0" applyFont="1" applyFill="1" applyBorder="1" applyAlignment="1">
      <alignment horizontal="center" vertical="center"/>
    </xf>
    <xf numFmtId="3" fontId="18" fillId="0" borderId="58" xfId="0" applyNumberFormat="1" applyFont="1" applyFill="1" applyBorder="1" applyAlignment="1">
      <alignment/>
    </xf>
    <xf numFmtId="3" fontId="3" fillId="0" borderId="58" xfId="0" applyNumberFormat="1" applyFont="1" applyFill="1" applyBorder="1" applyAlignment="1">
      <alignment/>
    </xf>
    <xf numFmtId="3" fontId="5" fillId="0" borderId="58" xfId="0" applyNumberFormat="1" applyFont="1" applyFill="1" applyBorder="1" applyAlignment="1">
      <alignment horizontal="right"/>
    </xf>
    <xf numFmtId="3" fontId="4" fillId="0" borderId="58" xfId="0" applyNumberFormat="1" applyFont="1" applyFill="1" applyBorder="1" applyAlignment="1">
      <alignment horizontal="right"/>
    </xf>
    <xf numFmtId="3" fontId="18" fillId="34" borderId="128" xfId="0" applyNumberFormat="1" applyFont="1" applyFill="1" applyBorder="1" applyAlignment="1">
      <alignment/>
    </xf>
    <xf numFmtId="3" fontId="18" fillId="41" borderId="57" xfId="0" applyNumberFormat="1" applyFont="1" applyFill="1" applyBorder="1" applyAlignment="1">
      <alignment/>
    </xf>
    <xf numFmtId="3" fontId="18" fillId="0" borderId="57" xfId="0" applyNumberFormat="1" applyFont="1" applyFill="1" applyBorder="1" applyAlignment="1">
      <alignment/>
    </xf>
    <xf numFmtId="3" fontId="18" fillId="34" borderId="57" xfId="0" applyNumberFormat="1" applyFont="1" applyFill="1" applyBorder="1" applyAlignment="1">
      <alignment/>
    </xf>
    <xf numFmtId="3" fontId="18" fillId="0" borderId="45" xfId="0" applyNumberFormat="1" applyFont="1" applyFill="1" applyBorder="1" applyAlignment="1">
      <alignment/>
    </xf>
    <xf numFmtId="178" fontId="4" fillId="0" borderId="73" xfId="0" applyNumberFormat="1" applyFont="1" applyFill="1" applyBorder="1" applyAlignment="1">
      <alignment horizontal="right"/>
    </xf>
    <xf numFmtId="3" fontId="3" fillId="34" borderId="13" xfId="0" applyNumberFormat="1" applyFont="1" applyFill="1" applyBorder="1" applyAlignment="1">
      <alignment/>
    </xf>
    <xf numFmtId="178" fontId="4" fillId="0" borderId="39" xfId="0" applyNumberFormat="1" applyFont="1" applyFill="1" applyBorder="1" applyAlignment="1">
      <alignment horizontal="right"/>
    </xf>
    <xf numFmtId="178" fontId="3" fillId="34" borderId="39" xfId="0" applyNumberFormat="1" applyFont="1" applyFill="1" applyBorder="1" applyAlignment="1">
      <alignment/>
    </xf>
    <xf numFmtId="178" fontId="5" fillId="41" borderId="39" xfId="0" applyNumberFormat="1" applyFont="1" applyFill="1" applyBorder="1" applyAlignment="1">
      <alignment horizontal="right"/>
    </xf>
    <xf numFmtId="0" fontId="18" fillId="37" borderId="63" xfId="0" applyNumberFormat="1" applyFont="1" applyFill="1" applyBorder="1" applyAlignment="1">
      <alignment/>
    </xf>
    <xf numFmtId="3" fontId="18" fillId="37" borderId="47" xfId="0" applyNumberFormat="1" applyFont="1" applyFill="1" applyBorder="1" applyAlignment="1">
      <alignment/>
    </xf>
    <xf numFmtId="3" fontId="6" fillId="36" borderId="52" xfId="0" applyNumberFormat="1" applyFont="1" applyFill="1" applyBorder="1" applyAlignment="1">
      <alignment/>
    </xf>
    <xf numFmtId="3" fontId="3" fillId="34" borderId="41" xfId="0" applyNumberFormat="1" applyFont="1" applyFill="1" applyBorder="1" applyAlignment="1">
      <alignment horizontal="right"/>
    </xf>
    <xf numFmtId="49" fontId="5" fillId="0" borderId="115" xfId="0" applyNumberFormat="1" applyFont="1" applyFill="1" applyBorder="1" applyAlignment="1">
      <alignment horizontal="center"/>
    </xf>
    <xf numFmtId="49" fontId="4" fillId="0" borderId="73" xfId="0" applyNumberFormat="1" applyFont="1" applyFill="1" applyBorder="1" applyAlignment="1">
      <alignment horizontal="left"/>
    </xf>
    <xf numFmtId="3" fontId="4" fillId="0" borderId="23" xfId="0" applyNumberFormat="1" applyFont="1" applyFill="1" applyBorder="1" applyAlignment="1">
      <alignment/>
    </xf>
    <xf numFmtId="3" fontId="18" fillId="37" borderId="129" xfId="0" applyNumberFormat="1" applyFont="1" applyFill="1" applyBorder="1" applyAlignment="1">
      <alignment/>
    </xf>
    <xf numFmtId="3" fontId="6" fillId="36" borderId="130" xfId="0" applyNumberFormat="1" applyFont="1" applyFill="1" applyBorder="1" applyAlignment="1">
      <alignment/>
    </xf>
    <xf numFmtId="3" fontId="3" fillId="34" borderId="69" xfId="0" applyNumberFormat="1" applyFont="1" applyFill="1" applyBorder="1" applyAlignment="1">
      <alignment horizontal="right"/>
    </xf>
    <xf numFmtId="3" fontId="3" fillId="34" borderId="14" xfId="0" applyNumberFormat="1" applyFont="1" applyFill="1" applyBorder="1" applyAlignment="1">
      <alignment horizontal="right"/>
    </xf>
    <xf numFmtId="3" fontId="4" fillId="0" borderId="69" xfId="0" applyNumberFormat="1" applyFont="1" applyFill="1" applyBorder="1" applyAlignment="1">
      <alignment horizontal="right"/>
    </xf>
    <xf numFmtId="0" fontId="4" fillId="38" borderId="108" xfId="45" applyFont="1" applyFill="1" applyBorder="1" applyAlignment="1">
      <alignment/>
      <protection/>
    </xf>
    <xf numFmtId="0" fontId="0" fillId="0" borderId="0" xfId="45" applyFill="1">
      <alignment/>
      <protection/>
    </xf>
    <xf numFmtId="49" fontId="11" fillId="0" borderId="108" xfId="45" applyNumberFormat="1" applyFont="1" applyFill="1" applyBorder="1" applyAlignment="1">
      <alignment horizontal="center"/>
      <protection/>
    </xf>
    <xf numFmtId="3" fontId="6" fillId="36" borderId="57" xfId="45" applyNumberFormat="1" applyFont="1" applyFill="1" applyBorder="1" applyAlignment="1">
      <alignment/>
      <protection/>
    </xf>
    <xf numFmtId="3" fontId="3" fillId="34" borderId="58" xfId="45" applyNumberFormat="1" applyFont="1" applyFill="1" applyBorder="1" applyAlignment="1">
      <alignment horizontal="right"/>
      <protection/>
    </xf>
    <xf numFmtId="0" fontId="18" fillId="37" borderId="117" xfId="45" applyNumberFormat="1" applyFont="1" applyFill="1" applyBorder="1" applyAlignment="1">
      <alignment/>
      <protection/>
    </xf>
    <xf numFmtId="0" fontId="6" fillId="36" borderId="26" xfId="45" applyNumberFormat="1" applyFont="1" applyFill="1" applyBorder="1" applyAlignment="1">
      <alignment/>
      <protection/>
    </xf>
    <xf numFmtId="0" fontId="3" fillId="34" borderId="26" xfId="45" applyNumberFormat="1" applyFont="1" applyFill="1" applyBorder="1" applyAlignment="1">
      <alignment horizontal="right"/>
      <protection/>
    </xf>
    <xf numFmtId="49" fontId="11" fillId="38" borderId="108" xfId="45" applyNumberFormat="1" applyFont="1" applyFill="1" applyBorder="1" applyAlignment="1">
      <alignment horizontal="center"/>
      <protection/>
    </xf>
    <xf numFmtId="3" fontId="4" fillId="0" borderId="17" xfId="45" applyNumberFormat="1" applyFont="1" applyFill="1" applyBorder="1" applyAlignment="1">
      <alignment horizontal="right"/>
      <protection/>
    </xf>
    <xf numFmtId="3" fontId="4" fillId="33" borderId="57" xfId="45" applyNumberFormat="1" applyFont="1" applyFill="1" applyBorder="1">
      <alignment/>
      <protection/>
    </xf>
    <xf numFmtId="3" fontId="4" fillId="0" borderId="25" xfId="45" applyNumberFormat="1" applyFont="1" applyFill="1" applyBorder="1" applyAlignment="1">
      <alignment horizontal="right"/>
      <protection/>
    </xf>
    <xf numFmtId="3" fontId="4" fillId="0" borderId="58" xfId="45" applyNumberFormat="1" applyFont="1" applyFill="1" applyBorder="1" applyAlignment="1">
      <alignment horizontal="right"/>
      <protection/>
    </xf>
    <xf numFmtId="179" fontId="0" fillId="0" borderId="0" xfId="0" applyNumberForma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30" xfId="0" applyBorder="1" applyAlignment="1">
      <alignment/>
    </xf>
    <xf numFmtId="174" fontId="4" fillId="36" borderId="16" xfId="0" applyNumberFormat="1" applyFont="1" applyFill="1" applyBorder="1" applyAlignment="1" applyProtection="1">
      <alignment/>
      <protection locked="0"/>
    </xf>
    <xf numFmtId="174" fontId="0" fillId="0" borderId="15" xfId="0" applyNumberFormat="1" applyBorder="1" applyAlignment="1">
      <alignment/>
    </xf>
    <xf numFmtId="174" fontId="0" fillId="44" borderId="42" xfId="0" applyNumberFormat="1" applyFill="1" applyBorder="1" applyAlignment="1">
      <alignment/>
    </xf>
    <xf numFmtId="0" fontId="0" fillId="44" borderId="124" xfId="0" applyFill="1" applyBorder="1" applyAlignment="1">
      <alignment/>
    </xf>
    <xf numFmtId="174" fontId="0" fillId="44" borderId="66" xfId="0" applyNumberFormat="1" applyFill="1" applyBorder="1" applyAlignment="1">
      <alignment/>
    </xf>
    <xf numFmtId="174" fontId="0" fillId="44" borderId="25" xfId="0" applyNumberFormat="1" applyFill="1" applyBorder="1" applyAlignment="1">
      <alignment/>
    </xf>
    <xf numFmtId="0" fontId="4" fillId="38" borderId="29" xfId="0" applyFont="1" applyFill="1" applyBorder="1" applyAlignment="1" applyProtection="1">
      <alignment horizontal="center" vertical="center"/>
      <protection locked="0"/>
    </xf>
    <xf numFmtId="0" fontId="4" fillId="38" borderId="60" xfId="0" applyFont="1" applyFill="1" applyBorder="1" applyAlignment="1" applyProtection="1">
      <alignment horizontal="center" vertical="center"/>
      <protection locked="0"/>
    </xf>
    <xf numFmtId="49" fontId="11" fillId="38" borderId="126" xfId="0" applyNumberFormat="1" applyFont="1" applyFill="1" applyBorder="1" applyAlignment="1" applyProtection="1">
      <alignment horizontal="center"/>
      <protection locked="0"/>
    </xf>
    <xf numFmtId="49" fontId="11" fillId="38" borderId="34" xfId="0" applyNumberFormat="1" applyFont="1" applyFill="1" applyBorder="1" applyAlignment="1" applyProtection="1">
      <alignment horizontal="center"/>
      <protection locked="0"/>
    </xf>
    <xf numFmtId="0" fontId="10" fillId="38" borderId="69" xfId="0" applyFont="1" applyFill="1" applyBorder="1" applyAlignment="1" applyProtection="1">
      <alignment horizontal="center"/>
      <protection locked="0"/>
    </xf>
    <xf numFmtId="0" fontId="10" fillId="38" borderId="28" xfId="0" applyFont="1" applyFill="1" applyBorder="1" applyAlignment="1" applyProtection="1">
      <alignment horizontal="center"/>
      <protection locked="0"/>
    </xf>
    <xf numFmtId="0" fontId="10" fillId="38" borderId="41" xfId="0" applyFont="1" applyFill="1" applyBorder="1" applyAlignment="1" applyProtection="1">
      <alignment horizontal="center"/>
      <protection locked="0"/>
    </xf>
    <xf numFmtId="0" fontId="4" fillId="38" borderId="10" xfId="0" applyFont="1" applyFill="1" applyBorder="1" applyAlignment="1" applyProtection="1">
      <alignment horizontal="center" vertical="center"/>
      <protection locked="0"/>
    </xf>
    <xf numFmtId="0" fontId="4" fillId="38" borderId="53" xfId="0" applyFont="1" applyFill="1" applyBorder="1" applyAlignment="1" applyProtection="1">
      <alignment horizontal="center" vertical="center"/>
      <protection locked="0"/>
    </xf>
    <xf numFmtId="0" fontId="61" fillId="35" borderId="131" xfId="0" applyFont="1" applyFill="1" applyBorder="1" applyAlignment="1">
      <alignment wrapText="1"/>
    </xf>
    <xf numFmtId="0" fontId="0" fillId="0" borderId="0" xfId="0" applyAlignment="1">
      <alignment/>
    </xf>
    <xf numFmtId="0" fontId="56" fillId="36" borderId="131" xfId="0" applyFont="1" applyFill="1" applyBorder="1" applyAlignment="1">
      <alignment horizontal="justify" wrapText="1"/>
    </xf>
    <xf numFmtId="0" fontId="61" fillId="33" borderId="93" xfId="0" applyFont="1" applyFill="1" applyBorder="1" applyAlignment="1" applyProtection="1">
      <alignment shrinkToFit="1"/>
      <protection locked="0"/>
    </xf>
    <xf numFmtId="0" fontId="0" fillId="0" borderId="94" xfId="0" applyBorder="1" applyAlignment="1">
      <alignment shrinkToFit="1"/>
    </xf>
    <xf numFmtId="0" fontId="56" fillId="36" borderId="102" xfId="0" applyFont="1" applyFill="1" applyBorder="1" applyAlignment="1" applyProtection="1">
      <alignment horizontal="justify" wrapText="1"/>
      <protection locked="0"/>
    </xf>
    <xf numFmtId="0" fontId="0" fillId="0" borderId="103" xfId="0" applyBorder="1" applyAlignment="1">
      <alignment horizontal="justify" wrapText="1"/>
    </xf>
    <xf numFmtId="0" fontId="52" fillId="42" borderId="131" xfId="0" applyFont="1" applyFill="1" applyBorder="1" applyAlignment="1">
      <alignment wrapText="1"/>
    </xf>
    <xf numFmtId="0" fontId="57" fillId="42" borderId="102" xfId="0" applyFont="1" applyFill="1" applyBorder="1" applyAlignment="1">
      <alignment wrapText="1"/>
    </xf>
    <xf numFmtId="0" fontId="57" fillId="42" borderId="132" xfId="0" applyFont="1" applyFill="1" applyBorder="1" applyAlignment="1">
      <alignment wrapText="1"/>
    </xf>
    <xf numFmtId="0" fontId="54" fillId="0" borderId="96" xfId="0" applyFont="1" applyBorder="1" applyAlignment="1">
      <alignment horizontal="center" wrapText="1"/>
    </xf>
    <xf numFmtId="0" fontId="54" fillId="0" borderId="133" xfId="0" applyFont="1" applyBorder="1" applyAlignment="1">
      <alignment horizontal="center" wrapText="1"/>
    </xf>
    <xf numFmtId="0" fontId="55" fillId="0" borderId="96" xfId="0" applyFont="1" applyBorder="1" applyAlignment="1">
      <alignment horizontal="center" wrapText="1"/>
    </xf>
    <xf numFmtId="0" fontId="55" fillId="0" borderId="133" xfId="0" applyFont="1" applyBorder="1" applyAlignment="1">
      <alignment horizontal="center" wrapText="1"/>
    </xf>
    <xf numFmtId="0" fontId="55" fillId="0" borderId="134" xfId="0" applyFont="1" applyBorder="1" applyAlignment="1">
      <alignment horizontal="center" wrapText="1"/>
    </xf>
    <xf numFmtId="0" fontId="55" fillId="0" borderId="135" xfId="0" applyFont="1" applyBorder="1" applyAlignment="1">
      <alignment horizontal="center" wrapText="1"/>
    </xf>
    <xf numFmtId="0" fontId="57" fillId="42" borderId="102" xfId="0" applyFont="1" applyFill="1" applyBorder="1" applyAlignment="1" applyProtection="1">
      <alignment wrapText="1"/>
      <protection locked="0"/>
    </xf>
    <xf numFmtId="0" fontId="57" fillId="42" borderId="132" xfId="0" applyFont="1" applyFill="1" applyBorder="1" applyAlignment="1" applyProtection="1">
      <alignment wrapText="1"/>
      <protection locked="0"/>
    </xf>
    <xf numFmtId="0" fontId="54" fillId="0" borderId="78" xfId="0" applyFont="1" applyBorder="1" applyAlignment="1">
      <alignment horizontal="center" wrapText="1"/>
    </xf>
    <xf numFmtId="0" fontId="55" fillId="0" borderId="78" xfId="0" applyFont="1" applyBorder="1" applyAlignment="1">
      <alignment horizontal="center" wrapText="1"/>
    </xf>
    <xf numFmtId="0" fontId="56" fillId="36" borderId="0" xfId="0" applyFont="1" applyFill="1" applyBorder="1" applyAlignment="1">
      <alignment horizontal="justify" wrapText="1"/>
    </xf>
    <xf numFmtId="0" fontId="61" fillId="35" borderId="136" xfId="0" applyFont="1" applyFill="1" applyBorder="1" applyAlignment="1">
      <alignment wrapText="1"/>
    </xf>
    <xf numFmtId="0" fontId="0" fillId="0" borderId="137" xfId="0" applyBorder="1" applyAlignment="1">
      <alignment wrapText="1"/>
    </xf>
    <xf numFmtId="0" fontId="55" fillId="0" borderId="138" xfId="0" applyFont="1" applyBorder="1" applyAlignment="1">
      <alignment horizontal="center" wrapText="1"/>
    </xf>
    <xf numFmtId="0" fontId="4" fillId="38" borderId="29" xfId="0" applyFont="1" applyFill="1" applyBorder="1" applyAlignment="1">
      <alignment horizontal="center" vertical="center"/>
    </xf>
    <xf numFmtId="0" fontId="4" fillId="38" borderId="60" xfId="0" applyFont="1" applyFill="1" applyBorder="1" applyAlignment="1">
      <alignment horizontal="center" vertical="center"/>
    </xf>
    <xf numFmtId="0" fontId="4" fillId="38" borderId="96" xfId="0" applyFont="1" applyFill="1" applyBorder="1" applyAlignment="1">
      <alignment/>
    </xf>
    <xf numFmtId="0" fontId="4" fillId="38" borderId="70" xfId="0" applyFont="1" applyFill="1" applyBorder="1" applyAlignment="1">
      <alignment/>
    </xf>
    <xf numFmtId="0" fontId="4" fillId="38" borderId="10" xfId="0" applyFont="1" applyFill="1" applyBorder="1" applyAlignment="1">
      <alignment horizontal="center" vertical="center"/>
    </xf>
    <xf numFmtId="0" fontId="4" fillId="38" borderId="53" xfId="0" applyFont="1" applyFill="1" applyBorder="1" applyAlignment="1">
      <alignment horizontal="center" vertical="center"/>
    </xf>
    <xf numFmtId="49" fontId="11" fillId="38" borderId="126" xfId="0" applyNumberFormat="1" applyFont="1" applyFill="1" applyBorder="1" applyAlignment="1">
      <alignment horizontal="center"/>
    </xf>
    <xf numFmtId="49" fontId="11" fillId="38" borderId="34" xfId="0" applyNumberFormat="1" applyFont="1" applyFill="1" applyBorder="1" applyAlignment="1">
      <alignment horizontal="center"/>
    </xf>
    <xf numFmtId="49" fontId="11" fillId="38" borderId="108" xfId="0" applyNumberFormat="1" applyFont="1" applyFill="1" applyBorder="1" applyAlignment="1">
      <alignment horizontal="center"/>
    </xf>
    <xf numFmtId="0" fontId="10" fillId="38" borderId="64" xfId="0" applyFont="1" applyFill="1" applyBorder="1" applyAlignment="1">
      <alignment horizontal="center"/>
    </xf>
    <xf numFmtId="0" fontId="10" fillId="38" borderId="44" xfId="0" applyFont="1" applyFill="1" applyBorder="1" applyAlignment="1">
      <alignment horizontal="center"/>
    </xf>
    <xf numFmtId="178" fontId="4" fillId="38" borderId="139" xfId="0" applyNumberFormat="1" applyFont="1" applyFill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4" fillId="38" borderId="139" xfId="0" applyFont="1" applyFill="1" applyBorder="1" applyAlignment="1">
      <alignment horizontal="center" vertical="center"/>
    </xf>
    <xf numFmtId="0" fontId="10" fillId="38" borderId="127" xfId="0" applyFont="1" applyFill="1" applyBorder="1" applyAlignment="1">
      <alignment horizontal="center"/>
    </xf>
    <xf numFmtId="0" fontId="0" fillId="0" borderId="114" xfId="0" applyBorder="1" applyAlignment="1">
      <alignment horizontal="center"/>
    </xf>
    <xf numFmtId="0" fontId="0" fillId="0" borderId="112" xfId="0" applyBorder="1" applyAlignment="1">
      <alignment horizontal="center"/>
    </xf>
    <xf numFmtId="0" fontId="4" fillId="38" borderId="71" xfId="0" applyFont="1" applyFill="1" applyBorder="1" applyAlignment="1">
      <alignment horizontal="center" vertical="center"/>
    </xf>
    <xf numFmtId="0" fontId="0" fillId="0" borderId="72" xfId="0" applyBorder="1" applyAlignment="1">
      <alignment/>
    </xf>
    <xf numFmtId="0" fontId="4" fillId="38" borderId="68" xfId="0" applyFont="1" applyFill="1" applyBorder="1" applyAlignment="1">
      <alignment horizontal="center" vertical="center"/>
    </xf>
    <xf numFmtId="0" fontId="4" fillId="38" borderId="140" xfId="0" applyFont="1" applyFill="1" applyBorder="1" applyAlignment="1">
      <alignment horizontal="center" vertical="center"/>
    </xf>
    <xf numFmtId="0" fontId="4" fillId="38" borderId="65" xfId="0" applyFont="1" applyFill="1" applyBorder="1" applyAlignment="1">
      <alignment horizontal="center" vertical="center"/>
    </xf>
    <xf numFmtId="0" fontId="4" fillId="38" borderId="72" xfId="0" applyFont="1" applyFill="1" applyBorder="1" applyAlignment="1">
      <alignment horizontal="center" vertical="center"/>
    </xf>
    <xf numFmtId="0" fontId="46" fillId="35" borderId="102" xfId="0" applyFont="1" applyFill="1" applyBorder="1" applyAlignment="1">
      <alignment wrapText="1"/>
    </xf>
    <xf numFmtId="0" fontId="46" fillId="35" borderId="103" xfId="0" applyFont="1" applyFill="1" applyBorder="1" applyAlignment="1">
      <alignment wrapText="1"/>
    </xf>
    <xf numFmtId="0" fontId="46" fillId="35" borderId="104" xfId="0" applyFont="1" applyFill="1" applyBorder="1" applyAlignment="1">
      <alignment wrapText="1"/>
    </xf>
    <xf numFmtId="0" fontId="61" fillId="33" borderId="93" xfId="0" applyFont="1" applyFill="1" applyBorder="1" applyAlignment="1">
      <alignment wrapText="1"/>
    </xf>
    <xf numFmtId="0" fontId="61" fillId="33" borderId="94" xfId="0" applyFont="1" applyFill="1" applyBorder="1" applyAlignment="1">
      <alignment wrapText="1"/>
    </xf>
    <xf numFmtId="0" fontId="61" fillId="33" borderId="95" xfId="0" applyFont="1" applyFill="1" applyBorder="1" applyAlignment="1">
      <alignment wrapText="1"/>
    </xf>
    <xf numFmtId="0" fontId="56" fillId="36" borderId="102" xfId="0" applyFont="1" applyFill="1" applyBorder="1" applyAlignment="1">
      <alignment horizontal="justify" wrapText="1"/>
    </xf>
    <xf numFmtId="0" fontId="56" fillId="36" borderId="103" xfId="0" applyFont="1" applyFill="1" applyBorder="1" applyAlignment="1">
      <alignment horizontal="justify" wrapText="1"/>
    </xf>
    <xf numFmtId="0" fontId="56" fillId="36" borderId="104" xfId="0" applyFont="1" applyFill="1" applyBorder="1" applyAlignment="1">
      <alignment horizontal="justify" wrapText="1"/>
    </xf>
    <xf numFmtId="0" fontId="57" fillId="35" borderId="102" xfId="0" applyFont="1" applyFill="1" applyBorder="1" applyAlignment="1">
      <alignment wrapText="1"/>
    </xf>
    <xf numFmtId="0" fontId="57" fillId="35" borderId="132" xfId="0" applyFont="1" applyFill="1" applyBorder="1" applyAlignment="1">
      <alignment wrapText="1"/>
    </xf>
    <xf numFmtId="49" fontId="6" fillId="40" borderId="96" xfId="0" applyNumberFormat="1" applyFont="1" applyFill="1" applyBorder="1" applyAlignment="1">
      <alignment horizontal="center" vertical="center" wrapText="1"/>
    </xf>
    <xf numFmtId="0" fontId="0" fillId="0" borderId="58" xfId="0" applyBorder="1" applyAlignment="1">
      <alignment/>
    </xf>
    <xf numFmtId="0" fontId="0" fillId="0" borderId="78" xfId="0" applyBorder="1" applyAlignment="1">
      <alignment/>
    </xf>
    <xf numFmtId="0" fontId="10" fillId="38" borderId="68" xfId="0" applyFont="1" applyFill="1" applyBorder="1" applyAlignment="1">
      <alignment horizontal="center" wrapText="1"/>
    </xf>
    <xf numFmtId="0" fontId="10" fillId="38" borderId="51" xfId="0" applyFont="1" applyFill="1" applyBorder="1" applyAlignment="1">
      <alignment horizontal="center" wrapText="1"/>
    </xf>
    <xf numFmtId="0" fontId="10" fillId="38" borderId="105" xfId="0" applyFont="1" applyFill="1" applyBorder="1" applyAlignment="1">
      <alignment horizontal="center" wrapText="1"/>
    </xf>
    <xf numFmtId="0" fontId="0" fillId="0" borderId="141" xfId="0" applyBorder="1" applyAlignment="1">
      <alignment wrapText="1"/>
    </xf>
    <xf numFmtId="0" fontId="0" fillId="0" borderId="36" xfId="0" applyBorder="1" applyAlignment="1">
      <alignment wrapText="1"/>
    </xf>
    <xf numFmtId="0" fontId="0" fillId="0" borderId="111" xfId="0" applyBorder="1" applyAlignment="1">
      <alignment wrapText="1"/>
    </xf>
    <xf numFmtId="0" fontId="10" fillId="38" borderId="68" xfId="0" applyFont="1" applyFill="1" applyBorder="1" applyAlignment="1">
      <alignment horizontal="center"/>
    </xf>
    <xf numFmtId="0" fontId="0" fillId="0" borderId="51" xfId="0" applyBorder="1" applyAlignment="1">
      <alignment/>
    </xf>
    <xf numFmtId="0" fontId="0" fillId="0" borderId="105" xfId="0" applyBorder="1" applyAlignment="1">
      <alignment/>
    </xf>
    <xf numFmtId="0" fontId="0" fillId="0" borderId="141" xfId="0" applyBorder="1" applyAlignment="1">
      <alignment/>
    </xf>
    <xf numFmtId="0" fontId="0" fillId="0" borderId="36" xfId="0" applyBorder="1" applyAlignment="1">
      <alignment/>
    </xf>
    <xf numFmtId="0" fontId="0" fillId="0" borderId="111" xfId="0" applyBorder="1" applyAlignment="1">
      <alignment/>
    </xf>
    <xf numFmtId="0" fontId="4" fillId="38" borderId="72" xfId="0" applyFont="1" applyFill="1" applyBorder="1" applyAlignment="1">
      <alignment horizontal="center" vertical="center"/>
    </xf>
    <xf numFmtId="0" fontId="4" fillId="38" borderId="115" xfId="0" applyFont="1" applyFill="1" applyBorder="1" applyAlignment="1">
      <alignment horizontal="center"/>
    </xf>
    <xf numFmtId="0" fontId="0" fillId="0" borderId="44" xfId="0" applyBorder="1" applyAlignment="1">
      <alignment/>
    </xf>
    <xf numFmtId="0" fontId="4" fillId="38" borderId="52" xfId="0" applyFont="1" applyFill="1" applyBorder="1" applyAlignment="1">
      <alignment horizontal="center" vertical="center"/>
    </xf>
    <xf numFmtId="0" fontId="4" fillId="38" borderId="55" xfId="0" applyFont="1" applyFill="1" applyBorder="1" applyAlignment="1">
      <alignment horizontal="center" vertical="center"/>
    </xf>
    <xf numFmtId="49" fontId="11" fillId="38" borderId="142" xfId="0" applyNumberFormat="1" applyFont="1" applyFill="1" applyBorder="1" applyAlignment="1">
      <alignment horizontal="center"/>
    </xf>
    <xf numFmtId="49" fontId="11" fillId="38" borderId="32" xfId="0" applyNumberFormat="1" applyFont="1" applyFill="1" applyBorder="1" applyAlignment="1">
      <alignment horizontal="center"/>
    </xf>
    <xf numFmtId="49" fontId="11" fillId="38" borderId="109" xfId="0" applyNumberFormat="1" applyFont="1" applyFill="1" applyBorder="1" applyAlignment="1">
      <alignment horizontal="center"/>
    </xf>
    <xf numFmtId="0" fontId="10" fillId="38" borderId="59" xfId="0" applyFont="1" applyFill="1" applyBorder="1" applyAlignment="1">
      <alignment horizontal="center"/>
    </xf>
    <xf numFmtId="0" fontId="10" fillId="38" borderId="19" xfId="0" applyFont="1" applyFill="1" applyBorder="1" applyAlignment="1">
      <alignment horizontal="center"/>
    </xf>
    <xf numFmtId="0" fontId="4" fillId="38" borderId="65" xfId="0" applyFont="1" applyFill="1" applyBorder="1" applyAlignment="1">
      <alignment horizontal="center" vertical="center"/>
    </xf>
    <xf numFmtId="0" fontId="4" fillId="38" borderId="16" xfId="0" applyFont="1" applyFill="1" applyBorder="1" applyAlignment="1">
      <alignment horizontal="center" vertical="center"/>
    </xf>
    <xf numFmtId="0" fontId="4" fillId="38" borderId="123" xfId="0" applyFont="1" applyFill="1" applyBorder="1" applyAlignment="1">
      <alignment horizontal="center"/>
    </xf>
    <xf numFmtId="0" fontId="0" fillId="38" borderId="64" xfId="0" applyFill="1" applyBorder="1" applyAlignment="1">
      <alignment horizontal="center"/>
    </xf>
    <xf numFmtId="0" fontId="10" fillId="38" borderId="126" xfId="0" applyFont="1" applyFill="1" applyBorder="1" applyAlignment="1">
      <alignment horizontal="center"/>
    </xf>
    <xf numFmtId="0" fontId="10" fillId="38" borderId="34" xfId="0" applyFont="1" applyFill="1" applyBorder="1" applyAlignment="1">
      <alignment horizontal="center"/>
    </xf>
    <xf numFmtId="0" fontId="4" fillId="38" borderId="11" xfId="0" applyFont="1" applyFill="1" applyBorder="1" applyAlignment="1">
      <alignment horizontal="center" vertical="center"/>
    </xf>
    <xf numFmtId="0" fontId="4" fillId="38" borderId="67" xfId="0" applyFont="1" applyFill="1" applyBorder="1" applyAlignment="1">
      <alignment horizontal="center" vertical="center"/>
    </xf>
    <xf numFmtId="0" fontId="4" fillId="38" borderId="130" xfId="0" applyFont="1" applyFill="1" applyBorder="1" applyAlignment="1">
      <alignment horizontal="center" vertical="center"/>
    </xf>
    <xf numFmtId="0" fontId="4" fillId="38" borderId="61" xfId="0" applyFont="1" applyFill="1" applyBorder="1" applyAlignment="1">
      <alignment horizontal="center" vertical="center"/>
    </xf>
    <xf numFmtId="0" fontId="4" fillId="38" borderId="79" xfId="0" applyFont="1" applyFill="1" applyBorder="1" applyAlignment="1">
      <alignment horizontal="center" vertical="center"/>
    </xf>
    <xf numFmtId="0" fontId="58" fillId="33" borderId="102" xfId="0" applyFont="1" applyFill="1" applyBorder="1" applyAlignment="1">
      <alignment horizontal="center" wrapText="1"/>
    </xf>
    <xf numFmtId="0" fontId="58" fillId="33" borderId="132" xfId="0" applyFont="1" applyFill="1" applyBorder="1" applyAlignment="1">
      <alignment horizontal="center" wrapText="1"/>
    </xf>
    <xf numFmtId="9" fontId="57" fillId="33" borderId="102" xfId="0" applyNumberFormat="1" applyFont="1" applyFill="1" applyBorder="1" applyAlignment="1">
      <alignment horizontal="center" wrapText="1"/>
    </xf>
    <xf numFmtId="9" fontId="57" fillId="33" borderId="132" xfId="0" applyNumberFormat="1" applyFont="1" applyFill="1" applyBorder="1" applyAlignment="1">
      <alignment horizontal="center" wrapText="1"/>
    </xf>
    <xf numFmtId="0" fontId="57" fillId="33" borderId="102" xfId="0" applyFont="1" applyFill="1" applyBorder="1" applyAlignment="1">
      <alignment horizontal="center" wrapText="1"/>
    </xf>
    <xf numFmtId="0" fontId="57" fillId="33" borderId="132" xfId="0" applyFont="1" applyFill="1" applyBorder="1" applyAlignment="1">
      <alignment horizontal="center" wrapText="1"/>
    </xf>
    <xf numFmtId="0" fontId="0" fillId="0" borderId="51" xfId="0" applyBorder="1" applyAlignment="1">
      <alignment horizontal="center"/>
    </xf>
    <xf numFmtId="0" fontId="0" fillId="0" borderId="105" xfId="0" applyBorder="1" applyAlignment="1">
      <alignment horizontal="center"/>
    </xf>
    <xf numFmtId="0" fontId="0" fillId="0" borderId="14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0" xfId="0" applyBorder="1" applyAlignment="1">
      <alignment horizontal="center"/>
    </xf>
    <xf numFmtId="0" fontId="64" fillId="38" borderId="143" xfId="0" applyFont="1" applyFill="1" applyBorder="1" applyAlignment="1">
      <alignment horizontal="center"/>
    </xf>
    <xf numFmtId="0" fontId="64" fillId="38" borderId="19" xfId="0" applyFont="1" applyFill="1" applyBorder="1" applyAlignment="1">
      <alignment horizontal="center"/>
    </xf>
    <xf numFmtId="0" fontId="64" fillId="38" borderId="40" xfId="0" applyFont="1" applyFill="1" applyBorder="1" applyAlignment="1">
      <alignment horizontal="center"/>
    </xf>
    <xf numFmtId="49" fontId="11" fillId="38" borderId="68" xfId="0" applyNumberFormat="1" applyFont="1" applyFill="1" applyBorder="1" applyAlignment="1">
      <alignment horizontal="center"/>
    </xf>
    <xf numFmtId="0" fontId="0" fillId="0" borderId="64" xfId="0" applyBorder="1" applyAlignment="1">
      <alignment/>
    </xf>
    <xf numFmtId="0" fontId="17" fillId="38" borderId="29" xfId="0" applyFont="1" applyFill="1" applyBorder="1" applyAlignment="1">
      <alignment horizontal="center" vertical="center"/>
    </xf>
    <xf numFmtId="0" fontId="17" fillId="38" borderId="60" xfId="0" applyFont="1" applyFill="1" applyBorder="1" applyAlignment="1">
      <alignment horizontal="center" vertical="center"/>
    </xf>
    <xf numFmtId="0" fontId="17" fillId="38" borderId="16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0" fillId="0" borderId="109" xfId="0" applyBorder="1" applyAlignment="1">
      <alignment horizontal="center"/>
    </xf>
    <xf numFmtId="0" fontId="0" fillId="40" borderId="58" xfId="0" applyFill="1" applyBorder="1" applyAlignment="1">
      <alignment horizontal="center"/>
    </xf>
    <xf numFmtId="0" fontId="0" fillId="40" borderId="70" xfId="0" applyFill="1" applyBorder="1" applyAlignment="1">
      <alignment horizontal="center"/>
    </xf>
    <xf numFmtId="0" fontId="31" fillId="38" borderId="34" xfId="0" applyFont="1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08" xfId="0" applyBorder="1" applyAlignment="1">
      <alignment horizontal="center"/>
    </xf>
    <xf numFmtId="0" fontId="17" fillId="38" borderId="17" xfId="0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41" xfId="0" applyBorder="1" applyAlignment="1">
      <alignment/>
    </xf>
    <xf numFmtId="0" fontId="17" fillId="38" borderId="11" xfId="0" applyFont="1" applyFill="1" applyBorder="1" applyAlignment="1">
      <alignment horizontal="center" vertical="center"/>
    </xf>
    <xf numFmtId="0" fontId="17" fillId="38" borderId="67" xfId="0" applyFont="1" applyFill="1" applyBorder="1" applyAlignment="1">
      <alignment horizontal="center" vertical="center"/>
    </xf>
    <xf numFmtId="0" fontId="17" fillId="38" borderId="21" xfId="0" applyFont="1" applyFill="1" applyBorder="1" applyAlignment="1">
      <alignment horizontal="center" vertical="center"/>
    </xf>
    <xf numFmtId="0" fontId="17" fillId="38" borderId="79" xfId="0" applyFont="1" applyFill="1" applyBorder="1" applyAlignment="1">
      <alignment horizontal="center" vertical="center"/>
    </xf>
    <xf numFmtId="0" fontId="17" fillId="38" borderId="22" xfId="0" applyFont="1" applyFill="1" applyBorder="1" applyAlignment="1">
      <alignment horizontal="center" vertical="center"/>
    </xf>
    <xf numFmtId="0" fontId="17" fillId="38" borderId="53" xfId="0" applyFont="1" applyFill="1" applyBorder="1" applyAlignment="1">
      <alignment horizontal="center" vertical="center"/>
    </xf>
    <xf numFmtId="0" fontId="4" fillId="38" borderId="17" xfId="0" applyFont="1" applyFill="1" applyBorder="1" applyAlignment="1">
      <alignment horizontal="center"/>
    </xf>
    <xf numFmtId="0" fontId="10" fillId="38" borderId="69" xfId="0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41" xfId="0" applyBorder="1" applyAlignment="1">
      <alignment horizontal="center"/>
    </xf>
    <xf numFmtId="0" fontId="4" fillId="38" borderId="66" xfId="0" applyFont="1" applyFill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10" fillId="38" borderId="114" xfId="0" applyFont="1" applyFill="1" applyBorder="1" applyAlignment="1">
      <alignment horizontal="center"/>
    </xf>
    <xf numFmtId="0" fontId="10" fillId="38" borderId="28" xfId="0" applyFont="1" applyFill="1" applyBorder="1" applyAlignment="1">
      <alignment horizontal="center"/>
    </xf>
    <xf numFmtId="0" fontId="0" fillId="0" borderId="34" xfId="0" applyBorder="1" applyAlignment="1">
      <alignment/>
    </xf>
    <xf numFmtId="0" fontId="0" fillId="0" borderId="108" xfId="0" applyBorder="1" applyAlignment="1">
      <alignment/>
    </xf>
    <xf numFmtId="0" fontId="0" fillId="38" borderId="68" xfId="0" applyFill="1" applyBorder="1" applyAlignment="1">
      <alignment horizontal="center"/>
    </xf>
    <xf numFmtId="0" fontId="0" fillId="38" borderId="51" xfId="0" applyFill="1" applyBorder="1" applyAlignment="1">
      <alignment horizontal="center"/>
    </xf>
    <xf numFmtId="0" fontId="0" fillId="38" borderId="105" xfId="0" applyFill="1" applyBorder="1" applyAlignment="1">
      <alignment horizontal="center"/>
    </xf>
    <xf numFmtId="0" fontId="46" fillId="42" borderId="102" xfId="0" applyFont="1" applyFill="1" applyBorder="1" applyAlignment="1">
      <alignment wrapText="1"/>
    </xf>
    <xf numFmtId="0" fontId="46" fillId="42" borderId="103" xfId="0" applyFont="1" applyFill="1" applyBorder="1" applyAlignment="1">
      <alignment wrapText="1"/>
    </xf>
    <xf numFmtId="0" fontId="46" fillId="42" borderId="104" xfId="0" applyFont="1" applyFill="1" applyBorder="1" applyAlignment="1">
      <alignment wrapText="1"/>
    </xf>
    <xf numFmtId="0" fontId="4" fillId="38" borderId="66" xfId="45" applyFont="1" applyFill="1" applyBorder="1" applyAlignment="1">
      <alignment horizontal="center" vertical="center"/>
      <protection/>
    </xf>
    <xf numFmtId="0" fontId="4" fillId="38" borderId="72" xfId="45" applyFont="1" applyFill="1" applyBorder="1" applyAlignment="1">
      <alignment horizontal="center" vertical="center"/>
      <protection/>
    </xf>
    <xf numFmtId="49" fontId="11" fillId="38" borderId="142" xfId="45" applyNumberFormat="1" applyFont="1" applyFill="1" applyBorder="1" applyAlignment="1">
      <alignment horizontal="center"/>
      <protection/>
    </xf>
    <xf numFmtId="49" fontId="6" fillId="40" borderId="96" xfId="45" applyNumberFormat="1" applyFont="1" applyFill="1" applyBorder="1" applyAlignment="1">
      <alignment horizontal="center" vertical="center" wrapText="1"/>
      <protection/>
    </xf>
    <xf numFmtId="0" fontId="0" fillId="0" borderId="58" xfId="45" applyBorder="1" applyAlignment="1">
      <alignment horizontal="center"/>
      <protection/>
    </xf>
    <xf numFmtId="0" fontId="0" fillId="0" borderId="70" xfId="45" applyBorder="1" applyAlignment="1">
      <alignment horizontal="center"/>
      <protection/>
    </xf>
    <xf numFmtId="0" fontId="10" fillId="38" borderId="69" xfId="45" applyFont="1" applyFill="1" applyBorder="1" applyAlignment="1">
      <alignment horizontal="center"/>
      <protection/>
    </xf>
    <xf numFmtId="0" fontId="4" fillId="38" borderId="69" xfId="45" applyFont="1" applyFill="1" applyBorder="1" applyAlignment="1">
      <alignment horizontal="center"/>
      <protection/>
    </xf>
    <xf numFmtId="0" fontId="4" fillId="38" borderId="26" xfId="45" applyFont="1" applyFill="1" applyBorder="1" applyAlignment="1">
      <alignment horizontal="center" vertical="center"/>
      <protection/>
    </xf>
    <xf numFmtId="0" fontId="4" fillId="38" borderId="67" xfId="45" applyFont="1" applyFill="1" applyBorder="1" applyAlignment="1">
      <alignment horizontal="center" vertical="center"/>
      <protection/>
    </xf>
    <xf numFmtId="0" fontId="4" fillId="38" borderId="16" xfId="45" applyFont="1" applyFill="1" applyBorder="1" applyAlignment="1">
      <alignment horizontal="center" vertical="center"/>
      <protection/>
    </xf>
    <xf numFmtId="0" fontId="4" fillId="38" borderId="60" xfId="45" applyFont="1" applyFill="1" applyBorder="1" applyAlignment="1">
      <alignment horizontal="center" vertical="center"/>
      <protection/>
    </xf>
    <xf numFmtId="0" fontId="4" fillId="38" borderId="11" xfId="45" applyFont="1" applyFill="1" applyBorder="1" applyAlignment="1">
      <alignment horizontal="center" vertical="center"/>
      <protection/>
    </xf>
    <xf numFmtId="0" fontId="4" fillId="38" borderId="29" xfId="45" applyFont="1" applyFill="1" applyBorder="1" applyAlignment="1">
      <alignment horizontal="center" vertical="center"/>
      <protection/>
    </xf>
    <xf numFmtId="0" fontId="4" fillId="38" borderId="14" xfId="45" applyFont="1" applyFill="1" applyBorder="1" applyAlignment="1">
      <alignment horizontal="center" vertical="center"/>
      <protection/>
    </xf>
    <xf numFmtId="0" fontId="4" fillId="38" borderId="17" xfId="45" applyFont="1" applyFill="1" applyBorder="1" applyAlignment="1">
      <alignment horizontal="center"/>
      <protection/>
    </xf>
    <xf numFmtId="49" fontId="11" fillId="38" borderId="126" xfId="45" applyNumberFormat="1" applyFont="1" applyFill="1" applyBorder="1" applyAlignment="1">
      <alignment horizontal="center"/>
      <protection/>
    </xf>
    <xf numFmtId="0" fontId="10" fillId="38" borderId="126" xfId="45" applyFont="1" applyFill="1" applyBorder="1" applyAlignment="1">
      <alignment horizontal="center"/>
      <protection/>
    </xf>
    <xf numFmtId="0" fontId="4" fillId="38" borderId="28" xfId="45" applyFont="1" applyFill="1" applyBorder="1" applyAlignment="1">
      <alignment horizontal="center"/>
      <protection/>
    </xf>
    <xf numFmtId="0" fontId="0" fillId="38" borderId="126" xfId="45" applyFill="1" applyBorder="1" applyAlignment="1">
      <alignment horizontal="center"/>
      <protection/>
    </xf>
    <xf numFmtId="0" fontId="4" fillId="38" borderId="10" xfId="45" applyFont="1" applyFill="1" applyBorder="1" applyAlignment="1">
      <alignment horizontal="center" vertical="center"/>
      <protection/>
    </xf>
    <xf numFmtId="0" fontId="4" fillId="38" borderId="53" xfId="45" applyFont="1" applyFill="1" applyBorder="1" applyAlignment="1">
      <alignment horizontal="center" vertical="center"/>
      <protection/>
    </xf>
    <xf numFmtId="49" fontId="9" fillId="38" borderId="68" xfId="0" applyNumberFormat="1" applyFont="1" applyFill="1" applyBorder="1" applyAlignment="1">
      <alignment horizontal="left" vertical="center"/>
    </xf>
    <xf numFmtId="0" fontId="0" fillId="38" borderId="144" xfId="0" applyFill="1" applyBorder="1" applyAlignment="1">
      <alignment vertical="center"/>
    </xf>
    <xf numFmtId="0" fontId="0" fillId="38" borderId="130" xfId="0" applyFill="1" applyBorder="1" applyAlignment="1">
      <alignment vertical="center"/>
    </xf>
    <xf numFmtId="0" fontId="0" fillId="38" borderId="10" xfId="0" applyFill="1" applyBorder="1" applyAlignment="1">
      <alignment vertical="center"/>
    </xf>
    <xf numFmtId="0" fontId="0" fillId="38" borderId="140" xfId="0" applyFill="1" applyBorder="1" applyAlignment="1">
      <alignment vertical="center"/>
    </xf>
    <xf numFmtId="0" fontId="0" fillId="38" borderId="53" xfId="0" applyFill="1" applyBorder="1" applyAlignment="1">
      <alignment vertical="center"/>
    </xf>
    <xf numFmtId="49" fontId="12" fillId="38" borderId="68" xfId="0" applyNumberFormat="1" applyFont="1" applyFill="1" applyBorder="1" applyAlignment="1">
      <alignment horizontal="left" vertical="center"/>
    </xf>
    <xf numFmtId="49" fontId="13" fillId="38" borderId="51" xfId="0" applyNumberFormat="1" applyFont="1" applyFill="1" applyBorder="1" applyAlignment="1">
      <alignment vertical="center"/>
    </xf>
    <xf numFmtId="49" fontId="13" fillId="38" borderId="144" xfId="0" applyNumberFormat="1" applyFont="1" applyFill="1" applyBorder="1" applyAlignment="1">
      <alignment vertical="center"/>
    </xf>
    <xf numFmtId="49" fontId="13" fillId="38" borderId="143" xfId="0" applyNumberFormat="1" applyFont="1" applyFill="1" applyBorder="1" applyAlignment="1">
      <alignment vertical="center"/>
    </xf>
    <xf numFmtId="49" fontId="13" fillId="38" borderId="19" xfId="0" applyNumberFormat="1" applyFont="1" applyFill="1" applyBorder="1" applyAlignment="1">
      <alignment vertical="center"/>
    </xf>
    <xf numFmtId="49" fontId="13" fillId="38" borderId="18" xfId="0" applyNumberFormat="1" applyFont="1" applyFill="1" applyBorder="1" applyAlignment="1">
      <alignment vertical="center"/>
    </xf>
    <xf numFmtId="0" fontId="13" fillId="38" borderId="51" xfId="0" applyFont="1" applyFill="1" applyBorder="1" applyAlignment="1">
      <alignment vertical="center"/>
    </xf>
    <xf numFmtId="0" fontId="13" fillId="38" borderId="144" xfId="0" applyFont="1" applyFill="1" applyBorder="1" applyAlignment="1">
      <alignment vertical="center"/>
    </xf>
    <xf numFmtId="0" fontId="13" fillId="38" borderId="143" xfId="0" applyFont="1" applyFill="1" applyBorder="1" applyAlignment="1">
      <alignment vertical="center"/>
    </xf>
    <xf numFmtId="0" fontId="13" fillId="38" borderId="19" xfId="0" applyFont="1" applyFill="1" applyBorder="1" applyAlignment="1">
      <alignment vertical="center"/>
    </xf>
    <xf numFmtId="0" fontId="13" fillId="38" borderId="18" xfId="0" applyFont="1" applyFill="1" applyBorder="1" applyAlignment="1">
      <alignment vertical="center"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e 2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25">
      <selection activeCell="B13" sqref="B13"/>
    </sheetView>
  </sheetViews>
  <sheetFormatPr defaultColWidth="9.140625" defaultRowHeight="12.75"/>
  <cols>
    <col min="1" max="1" width="14.8515625" style="0" bestFit="1" customWidth="1"/>
    <col min="2" max="2" width="59.00390625" style="0" bestFit="1" customWidth="1"/>
  </cols>
  <sheetData>
    <row r="1" ht="18">
      <c r="B1" s="925" t="s">
        <v>589</v>
      </c>
    </row>
    <row r="3" spans="1:3" ht="15.75">
      <c r="A3" s="923" t="s">
        <v>545</v>
      </c>
      <c r="B3" s="923" t="s">
        <v>556</v>
      </c>
      <c r="C3" s="924"/>
    </row>
    <row r="4" ht="12.75">
      <c r="B4" t="s">
        <v>573</v>
      </c>
    </row>
    <row r="5" ht="12.75">
      <c r="B5" t="s">
        <v>567</v>
      </c>
    </row>
    <row r="6" ht="12.75">
      <c r="B6" t="s">
        <v>569</v>
      </c>
    </row>
    <row r="7" ht="12.75">
      <c r="B7" t="s">
        <v>568</v>
      </c>
    </row>
    <row r="8" ht="12.75">
      <c r="B8" t="s">
        <v>570</v>
      </c>
    </row>
    <row r="9" ht="12.75">
      <c r="B9" t="s">
        <v>571</v>
      </c>
    </row>
    <row r="10" ht="12.75">
      <c r="B10" t="s">
        <v>572</v>
      </c>
    </row>
    <row r="11" spans="1:2" s="513" customFormat="1" ht="15.75">
      <c r="A11" s="923" t="s">
        <v>546</v>
      </c>
      <c r="B11" s="923" t="s">
        <v>557</v>
      </c>
    </row>
    <row r="12" ht="12.75">
      <c r="B12" t="s">
        <v>573</v>
      </c>
    </row>
    <row r="13" ht="12.75">
      <c r="B13" t="s">
        <v>574</v>
      </c>
    </row>
    <row r="14" ht="12.75">
      <c r="B14" t="s">
        <v>575</v>
      </c>
    </row>
    <row r="15" spans="1:2" ht="15.75">
      <c r="A15" s="923" t="s">
        <v>547</v>
      </c>
      <c r="B15" s="923" t="s">
        <v>558</v>
      </c>
    </row>
    <row r="16" ht="12.75">
      <c r="B16" t="s">
        <v>573</v>
      </c>
    </row>
    <row r="17" ht="12.75">
      <c r="B17" t="s">
        <v>576</v>
      </c>
    </row>
    <row r="18" ht="12.75">
      <c r="B18" t="s">
        <v>577</v>
      </c>
    </row>
    <row r="19" ht="12.75">
      <c r="B19" t="s">
        <v>578</v>
      </c>
    </row>
    <row r="20" ht="12.75">
      <c r="B20" t="s">
        <v>579</v>
      </c>
    </row>
    <row r="21" spans="1:2" ht="15.75">
      <c r="A21" s="923" t="s">
        <v>548</v>
      </c>
      <c r="B21" s="923" t="s">
        <v>559</v>
      </c>
    </row>
    <row r="22" ht="12.75">
      <c r="B22" t="s">
        <v>573</v>
      </c>
    </row>
    <row r="23" ht="12.75">
      <c r="B23" t="s">
        <v>580</v>
      </c>
    </row>
    <row r="24" ht="12.75">
      <c r="B24" t="s">
        <v>581</v>
      </c>
    </row>
    <row r="25" spans="1:2" ht="15.75">
      <c r="A25" s="923" t="s">
        <v>549</v>
      </c>
      <c r="B25" s="923" t="s">
        <v>560</v>
      </c>
    </row>
    <row r="26" ht="12.75">
      <c r="B26" t="s">
        <v>573</v>
      </c>
    </row>
    <row r="27" ht="12.75">
      <c r="B27" t="s">
        <v>582</v>
      </c>
    </row>
    <row r="28" ht="12.75">
      <c r="B28" t="s">
        <v>583</v>
      </c>
    </row>
    <row r="29" spans="1:2" ht="15.75">
      <c r="A29" s="923" t="s">
        <v>550</v>
      </c>
      <c r="B29" s="923" t="s">
        <v>561</v>
      </c>
    </row>
    <row r="30" ht="12.75">
      <c r="B30" t="s">
        <v>573</v>
      </c>
    </row>
    <row r="31" ht="12.75">
      <c r="B31" t="s">
        <v>584</v>
      </c>
    </row>
    <row r="32" ht="12.75">
      <c r="B32" t="s">
        <v>585</v>
      </c>
    </row>
    <row r="33" spans="1:2" ht="15.75">
      <c r="A33" s="923" t="s">
        <v>551</v>
      </c>
      <c r="B33" s="923" t="s">
        <v>562</v>
      </c>
    </row>
    <row r="34" spans="1:2" ht="15.75">
      <c r="A34" s="923" t="s">
        <v>552</v>
      </c>
      <c r="B34" s="923" t="s">
        <v>563</v>
      </c>
    </row>
    <row r="35" spans="1:2" ht="15.75">
      <c r="A35" s="923" t="s">
        <v>553</v>
      </c>
      <c r="B35" s="923" t="s">
        <v>564</v>
      </c>
    </row>
    <row r="36" spans="1:2" ht="15.75">
      <c r="A36" s="923" t="s">
        <v>554</v>
      </c>
      <c r="B36" s="923" t="s">
        <v>565</v>
      </c>
    </row>
    <row r="37" ht="12.75">
      <c r="B37" t="s">
        <v>573</v>
      </c>
    </row>
    <row r="38" ht="12.75">
      <c r="B38" t="s">
        <v>586</v>
      </c>
    </row>
    <row r="39" ht="12.75">
      <c r="B39" t="s">
        <v>587</v>
      </c>
    </row>
    <row r="40" ht="12.75">
      <c r="B40" t="s">
        <v>588</v>
      </c>
    </row>
    <row r="41" spans="1:2" ht="15.75">
      <c r="A41" s="923" t="s">
        <v>555</v>
      </c>
      <c r="B41" s="923" t="s">
        <v>566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zoomScale="88" zoomScaleNormal="88" zoomScalePageLayoutView="0" workbookViewId="0" topLeftCell="A1">
      <selection activeCell="O52" sqref="A2:O52"/>
    </sheetView>
  </sheetViews>
  <sheetFormatPr defaultColWidth="9.140625" defaultRowHeight="12.75"/>
  <cols>
    <col min="1" max="1" width="3.140625" style="33" customWidth="1"/>
    <col min="2" max="2" width="3.421875" style="32" customWidth="1"/>
    <col min="3" max="3" width="7.28125" style="0" customWidth="1"/>
    <col min="4" max="4" width="2.28125" style="0" customWidth="1"/>
    <col min="5" max="5" width="34.57421875" style="0" customWidth="1"/>
    <col min="6" max="6" width="6.00390625" style="0" bestFit="1" customWidth="1"/>
    <col min="7" max="7" width="9.00390625" style="0" bestFit="1" customWidth="1"/>
    <col min="8" max="8" width="11.00390625" style="0" bestFit="1" customWidth="1"/>
    <col min="9" max="9" width="7.8515625" style="0" bestFit="1" customWidth="1"/>
    <col min="10" max="10" width="4.7109375" style="0" customWidth="1"/>
    <col min="11" max="11" width="11.00390625" style="0" bestFit="1" customWidth="1"/>
    <col min="12" max="12" width="9.28125" style="0" customWidth="1"/>
    <col min="13" max="13" width="9.421875" style="0" customWidth="1"/>
    <col min="14" max="14" width="11.8515625" style="0" bestFit="1" customWidth="1"/>
    <col min="15" max="15" width="10.8515625" style="0" customWidth="1"/>
    <col min="16" max="16" width="7.421875" style="0" customWidth="1"/>
    <col min="17" max="17" width="9.57421875" style="0" bestFit="1" customWidth="1"/>
    <col min="18" max="18" width="7.28125" style="255" customWidth="1"/>
    <col min="19" max="19" width="9.57421875" style="0" bestFit="1" customWidth="1"/>
    <col min="20" max="20" width="8.00390625" style="0" bestFit="1" customWidth="1"/>
    <col min="21" max="21" width="10.57421875" style="0" bestFit="1" customWidth="1"/>
    <col min="22" max="22" width="9.7109375" style="0" customWidth="1"/>
    <col min="23" max="23" width="11.140625" style="0" bestFit="1" customWidth="1"/>
  </cols>
  <sheetData>
    <row r="1" spans="11:18" ht="12.75">
      <c r="K1" s="432"/>
      <c r="L1" s="255"/>
      <c r="Q1" s="83"/>
      <c r="R1" s="294"/>
    </row>
    <row r="2" spans="2:18" ht="18.75">
      <c r="B2" s="437" t="s">
        <v>395</v>
      </c>
      <c r="L2" s="255"/>
      <c r="R2" s="294"/>
    </row>
    <row r="3" ht="13.5" thickBot="1">
      <c r="L3" s="255"/>
    </row>
    <row r="4" spans="1:18" ht="13.5" customHeight="1" thickBot="1">
      <c r="A4" s="1233" t="s">
        <v>326</v>
      </c>
      <c r="B4" s="1234"/>
      <c r="C4" s="1234"/>
      <c r="D4" s="1234"/>
      <c r="E4" s="1234"/>
      <c r="F4" s="1234"/>
      <c r="G4" s="1234"/>
      <c r="H4" s="1234"/>
      <c r="I4" s="1234"/>
      <c r="J4" s="1234"/>
      <c r="K4" s="1234"/>
      <c r="L4" s="350"/>
      <c r="M4" s="349"/>
      <c r="N4" s="349"/>
      <c r="O4" s="491" t="s">
        <v>238</v>
      </c>
      <c r="R4"/>
    </row>
    <row r="5" spans="1:18" ht="18.75" customHeight="1">
      <c r="A5" s="234"/>
      <c r="B5" s="535"/>
      <c r="C5" s="536"/>
      <c r="D5" s="537"/>
      <c r="E5" s="534"/>
      <c r="F5" s="1290" t="s">
        <v>40</v>
      </c>
      <c r="G5" s="1291"/>
      <c r="H5" s="1291"/>
      <c r="I5" s="1291"/>
      <c r="J5" s="1291"/>
      <c r="K5" s="1291"/>
      <c r="L5" s="669" t="s">
        <v>39</v>
      </c>
      <c r="M5" s="497"/>
      <c r="N5" s="497"/>
      <c r="O5" s="646"/>
      <c r="R5"/>
    </row>
    <row r="6" spans="1:18" ht="13.5" thickBot="1">
      <c r="A6" s="235"/>
      <c r="B6" s="236" t="s">
        <v>182</v>
      </c>
      <c r="C6" s="237" t="s">
        <v>37</v>
      </c>
      <c r="D6" s="666"/>
      <c r="E6" s="667"/>
      <c r="F6" s="1288" t="s">
        <v>38</v>
      </c>
      <c r="G6" s="1289"/>
      <c r="H6" s="1289"/>
      <c r="I6" s="1289"/>
      <c r="J6" s="1289"/>
      <c r="K6" s="1289"/>
      <c r="L6" s="351"/>
      <c r="M6" s="670"/>
      <c r="N6" s="670"/>
      <c r="O6" s="646">
        <v>2010</v>
      </c>
      <c r="R6"/>
    </row>
    <row r="7" spans="1:18" ht="12.75">
      <c r="A7" s="238"/>
      <c r="B7" s="239" t="s">
        <v>183</v>
      </c>
      <c r="C7" s="240" t="s">
        <v>181</v>
      </c>
      <c r="D7" s="241"/>
      <c r="E7" s="242" t="s">
        <v>30</v>
      </c>
      <c r="F7" s="1292">
        <v>610</v>
      </c>
      <c r="G7" s="1227">
        <v>620</v>
      </c>
      <c r="H7" s="1227">
        <v>630</v>
      </c>
      <c r="I7" s="1227">
        <v>640</v>
      </c>
      <c r="J7" s="1295">
        <v>650</v>
      </c>
      <c r="K7" s="1286" t="s">
        <v>28</v>
      </c>
      <c r="L7" s="1294">
        <v>716</v>
      </c>
      <c r="M7" s="1287">
        <v>717</v>
      </c>
      <c r="N7" s="1286" t="s">
        <v>28</v>
      </c>
      <c r="O7" s="1286" t="s">
        <v>28</v>
      </c>
      <c r="R7"/>
    </row>
    <row r="8" spans="1:18" ht="13.5" thickBot="1">
      <c r="A8" s="243"/>
      <c r="B8" s="244"/>
      <c r="C8" s="245"/>
      <c r="D8" s="246"/>
      <c r="E8" s="247"/>
      <c r="F8" s="1293"/>
      <c r="G8" s="1228"/>
      <c r="H8" s="1228"/>
      <c r="I8" s="1228"/>
      <c r="J8" s="1296"/>
      <c r="K8" s="1276"/>
      <c r="L8" s="1247"/>
      <c r="M8" s="1228"/>
      <c r="N8" s="1276"/>
      <c r="O8" s="1276"/>
      <c r="R8"/>
    </row>
    <row r="9" spans="1:18" ht="16.5" thickBot="1" thickTop="1">
      <c r="A9" s="155">
        <v>1</v>
      </c>
      <c r="B9" s="298" t="s">
        <v>396</v>
      </c>
      <c r="C9" s="196"/>
      <c r="D9" s="197"/>
      <c r="E9" s="198"/>
      <c r="F9" s="252">
        <f>F10+F15</f>
        <v>0</v>
      </c>
      <c r="G9" s="252">
        <f>G10+G15</f>
        <v>0</v>
      </c>
      <c r="H9" s="252">
        <f>H10+H15</f>
        <v>17068</v>
      </c>
      <c r="I9" s="252">
        <f>I10+I15</f>
        <v>0</v>
      </c>
      <c r="J9" s="252">
        <f>J10+J15</f>
        <v>0</v>
      </c>
      <c r="K9" s="285">
        <f aca="true" t="shared" si="0" ref="K9:K18">SUM(F9:J9)</f>
        <v>17068</v>
      </c>
      <c r="L9" s="252">
        <f>L10+L15</f>
        <v>165970</v>
      </c>
      <c r="M9" s="252">
        <f>M10+M15</f>
        <v>0</v>
      </c>
      <c r="N9" s="252">
        <f>N10+N15</f>
        <v>165970</v>
      </c>
      <c r="O9" s="354">
        <f>K9+N9</f>
        <v>183038</v>
      </c>
      <c r="R9"/>
    </row>
    <row r="10" spans="1:18" ht="13.5" thickTop="1">
      <c r="A10" s="156">
        <f aca="true" t="shared" si="1" ref="A10:A18">A9+1</f>
        <v>2</v>
      </c>
      <c r="B10" s="248">
        <v>1</v>
      </c>
      <c r="C10" s="249" t="s">
        <v>204</v>
      </c>
      <c r="D10" s="250"/>
      <c r="E10" s="251"/>
      <c r="F10" s="279">
        <f>F11</f>
        <v>0</v>
      </c>
      <c r="G10" s="280"/>
      <c r="H10" s="280">
        <f>H11</f>
        <v>17068</v>
      </c>
      <c r="I10" s="280"/>
      <c r="J10" s="284"/>
      <c r="K10" s="284">
        <f t="shared" si="0"/>
        <v>17068</v>
      </c>
      <c r="L10" s="279">
        <f>L11</f>
        <v>0</v>
      </c>
      <c r="M10" s="272">
        <f>M11</f>
        <v>0</v>
      </c>
      <c r="N10" s="403">
        <f aca="true" t="shared" si="2" ref="N10:N18">SUM(L10:M10)</f>
        <v>0</v>
      </c>
      <c r="O10" s="273">
        <f aca="true" t="shared" si="3" ref="O10:O18">K10+N10</f>
        <v>17068</v>
      </c>
      <c r="R10"/>
    </row>
    <row r="11" spans="1:18" ht="12.75">
      <c r="A11" s="156">
        <f t="shared" si="1"/>
        <v>3</v>
      </c>
      <c r="B11" s="154"/>
      <c r="C11" s="158" t="s">
        <v>12</v>
      </c>
      <c r="D11" s="160" t="s">
        <v>13</v>
      </c>
      <c r="E11" s="189"/>
      <c r="F11" s="169">
        <f>SUM(F12:F14)</f>
        <v>0</v>
      </c>
      <c r="G11" s="169">
        <f>SUM(G12:G14)</f>
        <v>0</v>
      </c>
      <c r="H11" s="169">
        <f>SUM(H12:H14)</f>
        <v>17068</v>
      </c>
      <c r="I11" s="169">
        <f>SUM(I12:I14)</f>
        <v>0</v>
      </c>
      <c r="J11" s="169">
        <f>SUM(J12:J14)</f>
        <v>0</v>
      </c>
      <c r="K11" s="169">
        <f t="shared" si="0"/>
        <v>17068</v>
      </c>
      <c r="L11" s="183">
        <f>SUM(L12:L14)</f>
        <v>0</v>
      </c>
      <c r="M11" s="183">
        <f>SUM(M12:M14)</f>
        <v>0</v>
      </c>
      <c r="N11" s="183">
        <f t="shared" si="2"/>
        <v>0</v>
      </c>
      <c r="O11" s="183">
        <f t="shared" si="3"/>
        <v>17068</v>
      </c>
      <c r="R11"/>
    </row>
    <row r="12" spans="1:18" ht="12.75">
      <c r="A12" s="156">
        <f t="shared" si="1"/>
        <v>4</v>
      </c>
      <c r="B12" s="153"/>
      <c r="C12" s="188"/>
      <c r="D12" s="6" t="s">
        <v>31</v>
      </c>
      <c r="E12" s="175" t="s">
        <v>397</v>
      </c>
      <c r="F12" s="28"/>
      <c r="G12" s="10"/>
      <c r="H12" s="7">
        <v>14290</v>
      </c>
      <c r="I12" s="34"/>
      <c r="J12" s="11"/>
      <c r="K12" s="11">
        <f t="shared" si="0"/>
        <v>14290</v>
      </c>
      <c r="L12" s="28"/>
      <c r="M12" s="34">
        <f>L12/30.126</f>
        <v>0</v>
      </c>
      <c r="N12" s="401">
        <f t="shared" si="2"/>
        <v>0</v>
      </c>
      <c r="O12" s="173">
        <f t="shared" si="3"/>
        <v>14290</v>
      </c>
      <c r="R12"/>
    </row>
    <row r="13" spans="1:18" ht="12.75">
      <c r="A13" s="156">
        <f t="shared" si="1"/>
        <v>5</v>
      </c>
      <c r="B13" s="153"/>
      <c r="C13" s="177"/>
      <c r="D13" s="73" t="s">
        <v>32</v>
      </c>
      <c r="E13" s="174" t="s">
        <v>398</v>
      </c>
      <c r="F13" s="29"/>
      <c r="G13" s="14"/>
      <c r="H13" s="8">
        <v>2778</v>
      </c>
      <c r="I13" s="165"/>
      <c r="J13" s="274"/>
      <c r="K13" s="11">
        <f t="shared" si="0"/>
        <v>2778</v>
      </c>
      <c r="L13" s="28"/>
      <c r="M13" s="34">
        <f>L13/30.126</f>
        <v>0</v>
      </c>
      <c r="N13" s="401">
        <f t="shared" si="2"/>
        <v>0</v>
      </c>
      <c r="O13" s="173">
        <f t="shared" si="3"/>
        <v>2778</v>
      </c>
      <c r="R13"/>
    </row>
    <row r="14" spans="1:18" ht="13.5" thickBot="1">
      <c r="A14" s="156">
        <f t="shared" si="1"/>
        <v>6</v>
      </c>
      <c r="B14" s="337"/>
      <c r="C14" s="671"/>
      <c r="D14" s="201" t="s">
        <v>33</v>
      </c>
      <c r="E14" s="288" t="s">
        <v>399</v>
      </c>
      <c r="F14" s="31"/>
      <c r="G14" s="25"/>
      <c r="H14" s="26"/>
      <c r="I14" s="193"/>
      <c r="J14" s="672"/>
      <c r="K14" s="25">
        <f t="shared" si="0"/>
        <v>0</v>
      </c>
      <c r="L14" s="31">
        <v>0</v>
      </c>
      <c r="M14" s="25">
        <f>L14/30.126</f>
        <v>0</v>
      </c>
      <c r="N14" s="399">
        <f t="shared" si="2"/>
        <v>0</v>
      </c>
      <c r="O14" s="194">
        <f t="shared" si="3"/>
        <v>0</v>
      </c>
      <c r="R14"/>
    </row>
    <row r="15" spans="1:18" ht="12.75">
      <c r="A15" s="156">
        <f t="shared" si="1"/>
        <v>7</v>
      </c>
      <c r="B15" s="248">
        <v>2</v>
      </c>
      <c r="C15" s="249" t="s">
        <v>400</v>
      </c>
      <c r="D15" s="250"/>
      <c r="E15" s="251"/>
      <c r="F15" s="279">
        <f>F16</f>
        <v>0</v>
      </c>
      <c r="G15" s="280"/>
      <c r="H15" s="280">
        <f>H16</f>
        <v>0</v>
      </c>
      <c r="I15" s="280"/>
      <c r="J15" s="284"/>
      <c r="K15" s="284">
        <f t="shared" si="0"/>
        <v>0</v>
      </c>
      <c r="L15" s="279">
        <f>L16</f>
        <v>165970</v>
      </c>
      <c r="M15" s="272">
        <f>M16</f>
        <v>0</v>
      </c>
      <c r="N15" s="403">
        <f t="shared" si="2"/>
        <v>165970</v>
      </c>
      <c r="O15" s="273">
        <f t="shared" si="3"/>
        <v>165970</v>
      </c>
      <c r="R15"/>
    </row>
    <row r="16" spans="1:18" ht="12.75">
      <c r="A16" s="156">
        <f t="shared" si="1"/>
        <v>8</v>
      </c>
      <c r="B16" s="154"/>
      <c r="C16" s="158" t="s">
        <v>401</v>
      </c>
      <c r="D16" s="160" t="s">
        <v>13</v>
      </c>
      <c r="E16" s="189"/>
      <c r="F16" s="169">
        <f>SUM(F17:F18)</f>
        <v>0</v>
      </c>
      <c r="G16" s="169">
        <f>SUM(G17:G18)</f>
        <v>0</v>
      </c>
      <c r="H16" s="169">
        <f>SUM(H17:H18)</f>
        <v>0</v>
      </c>
      <c r="I16" s="169">
        <f>SUM(I17:I18)</f>
        <v>0</v>
      </c>
      <c r="J16" s="169">
        <f>SUM(J17:J18)</f>
        <v>0</v>
      </c>
      <c r="K16" s="169">
        <f t="shared" si="0"/>
        <v>0</v>
      </c>
      <c r="L16" s="183">
        <f>SUM(L17:L18)</f>
        <v>165970</v>
      </c>
      <c r="M16" s="183">
        <f>SUM(M17:M18)</f>
        <v>0</v>
      </c>
      <c r="N16" s="183">
        <f t="shared" si="2"/>
        <v>165970</v>
      </c>
      <c r="O16" s="183">
        <f t="shared" si="3"/>
        <v>165970</v>
      </c>
      <c r="R16"/>
    </row>
    <row r="17" spans="1:18" ht="12.75">
      <c r="A17" s="156">
        <f t="shared" si="1"/>
        <v>9</v>
      </c>
      <c r="B17" s="153"/>
      <c r="C17" s="188"/>
      <c r="D17" s="6" t="s">
        <v>31</v>
      </c>
      <c r="E17" s="175" t="s">
        <v>402</v>
      </c>
      <c r="F17" s="28"/>
      <c r="G17" s="10"/>
      <c r="H17" s="7"/>
      <c r="I17" s="34"/>
      <c r="J17" s="11"/>
      <c r="K17" s="11">
        <f t="shared" si="0"/>
        <v>0</v>
      </c>
      <c r="L17" s="28"/>
      <c r="M17" s="34">
        <f>L17/30.126</f>
        <v>0</v>
      </c>
      <c r="N17" s="401">
        <f t="shared" si="2"/>
        <v>0</v>
      </c>
      <c r="O17" s="173">
        <f t="shared" si="3"/>
        <v>0</v>
      </c>
      <c r="R17"/>
    </row>
    <row r="18" spans="1:18" ht="13.5" thickBot="1">
      <c r="A18" s="157">
        <f t="shared" si="1"/>
        <v>10</v>
      </c>
      <c r="B18" s="202"/>
      <c r="C18" s="671"/>
      <c r="D18" s="201" t="s">
        <v>32</v>
      </c>
      <c r="E18" s="288" t="s">
        <v>403</v>
      </c>
      <c r="F18" s="31"/>
      <c r="G18" s="25"/>
      <c r="H18" s="26"/>
      <c r="I18" s="193"/>
      <c r="J18" s="672"/>
      <c r="K18" s="672">
        <f t="shared" si="0"/>
        <v>0</v>
      </c>
      <c r="L18" s="31">
        <v>165970</v>
      </c>
      <c r="M18" s="193">
        <v>0</v>
      </c>
      <c r="N18" s="399">
        <f t="shared" si="2"/>
        <v>165970</v>
      </c>
      <c r="O18" s="194">
        <f t="shared" si="3"/>
        <v>165970</v>
      </c>
      <c r="R18"/>
    </row>
    <row r="20" ht="13.5" thickBot="1"/>
    <row r="21" spans="1:18" ht="13.5" thickBot="1">
      <c r="A21" s="1233" t="s">
        <v>327</v>
      </c>
      <c r="B21" s="1234"/>
      <c r="C21" s="1234"/>
      <c r="D21" s="1234"/>
      <c r="E21" s="1234"/>
      <c r="F21" s="1234"/>
      <c r="G21" s="1234"/>
      <c r="H21" s="1234"/>
      <c r="I21" s="1234"/>
      <c r="J21" s="1234"/>
      <c r="K21" s="1234"/>
      <c r="L21" s="350"/>
      <c r="M21" s="349"/>
      <c r="N21" s="349"/>
      <c r="O21" s="491" t="s">
        <v>238</v>
      </c>
      <c r="R21"/>
    </row>
    <row r="22" spans="1:18" ht="18.75">
      <c r="A22" s="234"/>
      <c r="B22" s="535"/>
      <c r="C22" s="536"/>
      <c r="D22" s="537"/>
      <c r="E22" s="534"/>
      <c r="F22" s="1290" t="s">
        <v>40</v>
      </c>
      <c r="G22" s="1291"/>
      <c r="H22" s="1291"/>
      <c r="I22" s="1291"/>
      <c r="J22" s="1291"/>
      <c r="K22" s="1291"/>
      <c r="L22" s="669" t="s">
        <v>39</v>
      </c>
      <c r="M22" s="497"/>
      <c r="N22" s="497"/>
      <c r="O22" s="646"/>
      <c r="R22"/>
    </row>
    <row r="23" spans="1:18" ht="13.5" thickBot="1">
      <c r="A23" s="235"/>
      <c r="B23" s="236" t="s">
        <v>182</v>
      </c>
      <c r="C23" s="237" t="s">
        <v>37</v>
      </c>
      <c r="D23" s="666"/>
      <c r="E23" s="667"/>
      <c r="F23" s="1288" t="s">
        <v>38</v>
      </c>
      <c r="G23" s="1289"/>
      <c r="H23" s="1289"/>
      <c r="I23" s="1289"/>
      <c r="J23" s="1289"/>
      <c r="K23" s="1289"/>
      <c r="L23" s="351"/>
      <c r="M23" s="670"/>
      <c r="N23" s="670"/>
      <c r="O23" s="646">
        <v>2011</v>
      </c>
      <c r="R23"/>
    </row>
    <row r="24" spans="1:18" ht="12.75">
      <c r="A24" s="238"/>
      <c r="B24" s="239" t="s">
        <v>183</v>
      </c>
      <c r="C24" s="240" t="s">
        <v>181</v>
      </c>
      <c r="D24" s="241"/>
      <c r="E24" s="242" t="s">
        <v>30</v>
      </c>
      <c r="F24" s="1292">
        <v>610</v>
      </c>
      <c r="G24" s="1227">
        <v>620</v>
      </c>
      <c r="H24" s="1227">
        <v>630</v>
      </c>
      <c r="I24" s="1227">
        <v>640</v>
      </c>
      <c r="J24" s="1295">
        <v>650</v>
      </c>
      <c r="K24" s="1286" t="s">
        <v>28</v>
      </c>
      <c r="L24" s="1294">
        <v>716</v>
      </c>
      <c r="M24" s="1287">
        <v>717</v>
      </c>
      <c r="N24" s="1286" t="s">
        <v>28</v>
      </c>
      <c r="O24" s="1286" t="s">
        <v>28</v>
      </c>
      <c r="R24"/>
    </row>
    <row r="25" spans="1:18" ht="13.5" thickBot="1">
      <c r="A25" s="243"/>
      <c r="B25" s="244"/>
      <c r="C25" s="245"/>
      <c r="D25" s="246"/>
      <c r="E25" s="247"/>
      <c r="F25" s="1293"/>
      <c r="G25" s="1228"/>
      <c r="H25" s="1228"/>
      <c r="I25" s="1228"/>
      <c r="J25" s="1296"/>
      <c r="K25" s="1276"/>
      <c r="L25" s="1247"/>
      <c r="M25" s="1228"/>
      <c r="N25" s="1276"/>
      <c r="O25" s="1276"/>
      <c r="R25"/>
    </row>
    <row r="26" spans="1:18" ht="16.5" thickBot="1" thickTop="1">
      <c r="A26" s="155">
        <v>1</v>
      </c>
      <c r="B26" s="298" t="s">
        <v>396</v>
      </c>
      <c r="C26" s="196"/>
      <c r="D26" s="197"/>
      <c r="E26" s="198"/>
      <c r="F26" s="252">
        <f>F27+F32</f>
        <v>0</v>
      </c>
      <c r="G26" s="252">
        <f>G27+G32</f>
        <v>0</v>
      </c>
      <c r="H26" s="252">
        <f>H27+H32</f>
        <v>18769</v>
      </c>
      <c r="I26" s="252">
        <f>I27+I32</f>
        <v>0</v>
      </c>
      <c r="J26" s="252">
        <f>J27+J32</f>
        <v>0</v>
      </c>
      <c r="K26" s="285">
        <f aca="true" t="shared" si="4" ref="K26:K35">SUM(F26:J26)</f>
        <v>18769</v>
      </c>
      <c r="L26" s="252">
        <f>L27</f>
        <v>0</v>
      </c>
      <c r="M26" s="286">
        <f>M32+M27</f>
        <v>995820</v>
      </c>
      <c r="N26" s="400">
        <f aca="true" t="shared" si="5" ref="N26:N35">SUM(L26:M26)</f>
        <v>995820</v>
      </c>
      <c r="O26" s="354">
        <f aca="true" t="shared" si="6" ref="O26:O35">K26+N26</f>
        <v>1014589</v>
      </c>
      <c r="R26"/>
    </row>
    <row r="27" spans="1:18" ht="13.5" thickTop="1">
      <c r="A27" s="156">
        <f aca="true" t="shared" si="7" ref="A27:A35">A26+1</f>
        <v>2</v>
      </c>
      <c r="B27" s="248">
        <v>1</v>
      </c>
      <c r="C27" s="249" t="s">
        <v>204</v>
      </c>
      <c r="D27" s="250"/>
      <c r="E27" s="251"/>
      <c r="F27" s="279">
        <f>F28</f>
        <v>0</v>
      </c>
      <c r="G27" s="280"/>
      <c r="H27" s="280">
        <f>H28</f>
        <v>18769</v>
      </c>
      <c r="I27" s="280"/>
      <c r="J27" s="284"/>
      <c r="K27" s="284">
        <f t="shared" si="4"/>
        <v>18769</v>
      </c>
      <c r="L27" s="279">
        <f>L28</f>
        <v>0</v>
      </c>
      <c r="M27" s="272">
        <f>M28</f>
        <v>0</v>
      </c>
      <c r="N27" s="403">
        <f t="shared" si="5"/>
        <v>0</v>
      </c>
      <c r="O27" s="273">
        <f t="shared" si="6"/>
        <v>18769</v>
      </c>
      <c r="R27"/>
    </row>
    <row r="28" spans="1:18" ht="12.75">
      <c r="A28" s="156">
        <f t="shared" si="7"/>
        <v>3</v>
      </c>
      <c r="B28" s="154"/>
      <c r="C28" s="158" t="s">
        <v>12</v>
      </c>
      <c r="D28" s="160" t="s">
        <v>13</v>
      </c>
      <c r="E28" s="189"/>
      <c r="F28" s="169">
        <f>SUM(F29:F31)</f>
        <v>0</v>
      </c>
      <c r="G28" s="169">
        <f>SUM(G29:G31)</f>
        <v>0</v>
      </c>
      <c r="H28" s="169">
        <f>SUM(H29:H31)</f>
        <v>18769</v>
      </c>
      <c r="I28" s="169">
        <f>SUM(I29:I31)</f>
        <v>0</v>
      </c>
      <c r="J28" s="169">
        <f>SUM(J29:J31)</f>
        <v>0</v>
      </c>
      <c r="K28" s="169">
        <f t="shared" si="4"/>
        <v>18769</v>
      </c>
      <c r="L28" s="183">
        <f>SUM(L29:L31)</f>
        <v>0</v>
      </c>
      <c r="M28" s="183">
        <f>SUM(M29:M31)</f>
        <v>0</v>
      </c>
      <c r="N28" s="183">
        <f t="shared" si="5"/>
        <v>0</v>
      </c>
      <c r="O28" s="183">
        <f t="shared" si="6"/>
        <v>18769</v>
      </c>
      <c r="R28"/>
    </row>
    <row r="29" spans="1:18" ht="12.75">
      <c r="A29" s="156">
        <f t="shared" si="7"/>
        <v>4</v>
      </c>
      <c r="B29" s="153"/>
      <c r="C29" s="188"/>
      <c r="D29" s="6" t="s">
        <v>31</v>
      </c>
      <c r="E29" s="175" t="s">
        <v>397</v>
      </c>
      <c r="F29" s="28"/>
      <c r="G29" s="10"/>
      <c r="H29" s="7">
        <v>15719</v>
      </c>
      <c r="I29" s="34"/>
      <c r="J29" s="11"/>
      <c r="K29" s="11">
        <f t="shared" si="4"/>
        <v>15719</v>
      </c>
      <c r="L29" s="28"/>
      <c r="M29" s="34">
        <f>L29/30.126</f>
        <v>0</v>
      </c>
      <c r="N29" s="401">
        <f t="shared" si="5"/>
        <v>0</v>
      </c>
      <c r="O29" s="173">
        <f t="shared" si="6"/>
        <v>15719</v>
      </c>
      <c r="R29"/>
    </row>
    <row r="30" spans="1:18" ht="12.75">
      <c r="A30" s="156">
        <f t="shared" si="7"/>
        <v>5</v>
      </c>
      <c r="B30" s="153"/>
      <c r="C30" s="177"/>
      <c r="D30" s="73" t="s">
        <v>32</v>
      </c>
      <c r="E30" s="174" t="s">
        <v>398</v>
      </c>
      <c r="F30" s="29"/>
      <c r="G30" s="14"/>
      <c r="H30" s="8">
        <v>3050</v>
      </c>
      <c r="I30" s="165"/>
      <c r="J30" s="274"/>
      <c r="K30" s="11">
        <f t="shared" si="4"/>
        <v>3050</v>
      </c>
      <c r="L30" s="28"/>
      <c r="M30" s="34">
        <f>L30/30.126</f>
        <v>0</v>
      </c>
      <c r="N30" s="401">
        <f t="shared" si="5"/>
        <v>0</v>
      </c>
      <c r="O30" s="173">
        <f t="shared" si="6"/>
        <v>3050</v>
      </c>
      <c r="R30"/>
    </row>
    <row r="31" spans="1:18" ht="13.5" thickBot="1">
      <c r="A31" s="156">
        <f t="shared" si="7"/>
        <v>6</v>
      </c>
      <c r="B31" s="337"/>
      <c r="C31" s="671"/>
      <c r="D31" s="201" t="s">
        <v>33</v>
      </c>
      <c r="E31" s="288" t="s">
        <v>399</v>
      </c>
      <c r="F31" s="31"/>
      <c r="G31" s="25"/>
      <c r="H31" s="26"/>
      <c r="I31" s="193"/>
      <c r="J31" s="672"/>
      <c r="K31" s="25">
        <f t="shared" si="4"/>
        <v>0</v>
      </c>
      <c r="L31" s="31">
        <v>0</v>
      </c>
      <c r="M31" s="25">
        <f>L31/30.126</f>
        <v>0</v>
      </c>
      <c r="N31" s="399">
        <f t="shared" si="5"/>
        <v>0</v>
      </c>
      <c r="O31" s="194">
        <f t="shared" si="6"/>
        <v>0</v>
      </c>
      <c r="R31"/>
    </row>
    <row r="32" spans="1:18" ht="12.75">
      <c r="A32" s="156">
        <f t="shared" si="7"/>
        <v>7</v>
      </c>
      <c r="B32" s="248">
        <v>2</v>
      </c>
      <c r="C32" s="249" t="s">
        <v>400</v>
      </c>
      <c r="D32" s="250"/>
      <c r="E32" s="251"/>
      <c r="F32" s="279">
        <f>F33</f>
        <v>0</v>
      </c>
      <c r="G32" s="280"/>
      <c r="H32" s="280">
        <f>H33</f>
        <v>0</v>
      </c>
      <c r="I32" s="280"/>
      <c r="J32" s="284"/>
      <c r="K32" s="284">
        <f t="shared" si="4"/>
        <v>0</v>
      </c>
      <c r="L32" s="279">
        <f>L33</f>
        <v>0</v>
      </c>
      <c r="M32" s="272">
        <f>M33</f>
        <v>995820</v>
      </c>
      <c r="N32" s="403">
        <f t="shared" si="5"/>
        <v>995820</v>
      </c>
      <c r="O32" s="273">
        <f t="shared" si="6"/>
        <v>995820</v>
      </c>
      <c r="R32"/>
    </row>
    <row r="33" spans="1:18" ht="12.75">
      <c r="A33" s="156">
        <f t="shared" si="7"/>
        <v>8</v>
      </c>
      <c r="B33" s="154"/>
      <c r="C33" s="158" t="s">
        <v>401</v>
      </c>
      <c r="D33" s="160" t="s">
        <v>13</v>
      </c>
      <c r="E33" s="189"/>
      <c r="F33" s="169">
        <f>SUM(F34:F35)</f>
        <v>0</v>
      </c>
      <c r="G33" s="169">
        <f>SUM(G34:G35)</f>
        <v>0</v>
      </c>
      <c r="H33" s="169">
        <f>SUM(H34:H35)</f>
        <v>0</v>
      </c>
      <c r="I33" s="169">
        <f>SUM(I34:I35)</f>
        <v>0</v>
      </c>
      <c r="J33" s="169">
        <f>SUM(J34:J35)</f>
        <v>0</v>
      </c>
      <c r="K33" s="169">
        <f t="shared" si="4"/>
        <v>0</v>
      </c>
      <c r="L33" s="183">
        <f>SUM(L34:L35)</f>
        <v>0</v>
      </c>
      <c r="M33" s="183">
        <f>SUM(M34:M35)</f>
        <v>995820</v>
      </c>
      <c r="N33" s="183">
        <f t="shared" si="5"/>
        <v>995820</v>
      </c>
      <c r="O33" s="183">
        <f t="shared" si="6"/>
        <v>995820</v>
      </c>
      <c r="R33"/>
    </row>
    <row r="34" spans="1:18" ht="12.75">
      <c r="A34" s="156">
        <f t="shared" si="7"/>
        <v>9</v>
      </c>
      <c r="B34" s="153"/>
      <c r="C34" s="188"/>
      <c r="D34" s="6" t="s">
        <v>31</v>
      </c>
      <c r="E34" s="175" t="s">
        <v>402</v>
      </c>
      <c r="F34" s="28"/>
      <c r="G34" s="10"/>
      <c r="H34" s="7"/>
      <c r="I34" s="34"/>
      <c r="J34" s="11"/>
      <c r="K34" s="11">
        <f t="shared" si="4"/>
        <v>0</v>
      </c>
      <c r="L34" s="28"/>
      <c r="M34" s="34">
        <v>995820</v>
      </c>
      <c r="N34" s="401">
        <f t="shared" si="5"/>
        <v>995820</v>
      </c>
      <c r="O34" s="173">
        <f t="shared" si="6"/>
        <v>995820</v>
      </c>
      <c r="R34"/>
    </row>
    <row r="35" spans="1:18" ht="13.5" thickBot="1">
      <c r="A35" s="157">
        <f t="shared" si="7"/>
        <v>10</v>
      </c>
      <c r="B35" s="202"/>
      <c r="C35" s="671"/>
      <c r="D35" s="201" t="s">
        <v>32</v>
      </c>
      <c r="E35" s="288" t="s">
        <v>403</v>
      </c>
      <c r="F35" s="31"/>
      <c r="G35" s="25"/>
      <c r="H35" s="26"/>
      <c r="I35" s="193"/>
      <c r="J35" s="672"/>
      <c r="K35" s="672">
        <f t="shared" si="4"/>
        <v>0</v>
      </c>
      <c r="L35" s="31"/>
      <c r="M35" s="193">
        <v>0</v>
      </c>
      <c r="N35" s="399">
        <f t="shared" si="5"/>
        <v>0</v>
      </c>
      <c r="O35" s="194">
        <f t="shared" si="6"/>
        <v>0</v>
      </c>
      <c r="R35"/>
    </row>
    <row r="36" ht="12.75">
      <c r="R36"/>
    </row>
    <row r="37" ht="13.5" thickBot="1">
      <c r="R37"/>
    </row>
    <row r="38" spans="1:18" ht="13.5" thickBot="1">
      <c r="A38" s="1233" t="s">
        <v>590</v>
      </c>
      <c r="B38" s="1234"/>
      <c r="C38" s="1234"/>
      <c r="D38" s="1234"/>
      <c r="E38" s="1234"/>
      <c r="F38" s="1234"/>
      <c r="G38" s="1234"/>
      <c r="H38" s="1234"/>
      <c r="I38" s="1234"/>
      <c r="J38" s="1234"/>
      <c r="K38" s="1234"/>
      <c r="L38" s="350"/>
      <c r="M38" s="349"/>
      <c r="N38" s="349"/>
      <c r="O38" s="491" t="s">
        <v>41</v>
      </c>
      <c r="R38"/>
    </row>
    <row r="39" spans="1:18" ht="18.75">
      <c r="A39" s="234"/>
      <c r="B39" s="535"/>
      <c r="C39" s="536"/>
      <c r="D39" s="537"/>
      <c r="E39" s="534"/>
      <c r="F39" s="1290" t="s">
        <v>40</v>
      </c>
      <c r="G39" s="1291"/>
      <c r="H39" s="1291"/>
      <c r="I39" s="1291"/>
      <c r="J39" s="1291"/>
      <c r="K39" s="1291"/>
      <c r="L39" s="669" t="s">
        <v>39</v>
      </c>
      <c r="M39" s="497"/>
      <c r="N39" s="497"/>
      <c r="O39" s="646"/>
      <c r="R39"/>
    </row>
    <row r="40" spans="1:18" ht="13.5" thickBot="1">
      <c r="A40" s="235"/>
      <c r="B40" s="236" t="s">
        <v>182</v>
      </c>
      <c r="C40" s="237" t="s">
        <v>37</v>
      </c>
      <c r="D40" s="666"/>
      <c r="E40" s="667"/>
      <c r="F40" s="1288" t="s">
        <v>38</v>
      </c>
      <c r="G40" s="1289"/>
      <c r="H40" s="1289"/>
      <c r="I40" s="1289"/>
      <c r="J40" s="1289"/>
      <c r="K40" s="1289"/>
      <c r="L40" s="351"/>
      <c r="M40" s="670"/>
      <c r="N40" s="670"/>
      <c r="O40" s="646">
        <v>2012</v>
      </c>
      <c r="R40"/>
    </row>
    <row r="41" spans="1:18" ht="12.75">
      <c r="A41" s="238"/>
      <c r="B41" s="239" t="s">
        <v>183</v>
      </c>
      <c r="C41" s="240" t="s">
        <v>181</v>
      </c>
      <c r="D41" s="241"/>
      <c r="E41" s="242" t="s">
        <v>30</v>
      </c>
      <c r="F41" s="1292">
        <v>610</v>
      </c>
      <c r="G41" s="1227">
        <v>620</v>
      </c>
      <c r="H41" s="1227">
        <v>630</v>
      </c>
      <c r="I41" s="1227">
        <v>640</v>
      </c>
      <c r="J41" s="1295">
        <v>650</v>
      </c>
      <c r="K41" s="1286" t="s">
        <v>28</v>
      </c>
      <c r="L41" s="1294">
        <v>716</v>
      </c>
      <c r="M41" s="1287">
        <v>717</v>
      </c>
      <c r="N41" s="1286" t="s">
        <v>28</v>
      </c>
      <c r="O41" s="1286" t="s">
        <v>28</v>
      </c>
      <c r="R41"/>
    </row>
    <row r="42" spans="1:18" ht="13.5" thickBot="1">
      <c r="A42" s="243"/>
      <c r="B42" s="244"/>
      <c r="C42" s="245"/>
      <c r="D42" s="246"/>
      <c r="E42" s="247"/>
      <c r="F42" s="1293"/>
      <c r="G42" s="1228"/>
      <c r="H42" s="1228"/>
      <c r="I42" s="1228"/>
      <c r="J42" s="1296"/>
      <c r="K42" s="1276"/>
      <c r="L42" s="1247"/>
      <c r="M42" s="1228"/>
      <c r="N42" s="1276"/>
      <c r="O42" s="1276"/>
      <c r="R42"/>
    </row>
    <row r="43" spans="1:18" ht="16.5" thickBot="1" thickTop="1">
      <c r="A43" s="155">
        <v>1</v>
      </c>
      <c r="B43" s="298" t="s">
        <v>396</v>
      </c>
      <c r="C43" s="196"/>
      <c r="D43" s="197"/>
      <c r="E43" s="198"/>
      <c r="F43" s="252">
        <f>F44+F49</f>
        <v>0</v>
      </c>
      <c r="G43" s="252">
        <f>G44+G49</f>
        <v>0</v>
      </c>
      <c r="H43" s="252">
        <f>H44+H49</f>
        <v>20645</v>
      </c>
      <c r="I43" s="252">
        <f>I44+I49</f>
        <v>0</v>
      </c>
      <c r="J43" s="252">
        <f>J44+J49</f>
        <v>0</v>
      </c>
      <c r="K43" s="285">
        <f aca="true" t="shared" si="8" ref="K43:K52">SUM(F43:J43)</f>
        <v>20645</v>
      </c>
      <c r="L43" s="252">
        <f>L44</f>
        <v>0</v>
      </c>
      <c r="M43" s="1108">
        <f>M49+M44</f>
        <v>0</v>
      </c>
      <c r="N43" s="400">
        <f aca="true" t="shared" si="9" ref="N43:N52">SUM(L43:M43)</f>
        <v>0</v>
      </c>
      <c r="O43" s="354">
        <f aca="true" t="shared" si="10" ref="O43:O52">K43+N43</f>
        <v>20645</v>
      </c>
      <c r="R43"/>
    </row>
    <row r="44" spans="1:18" ht="13.5" thickTop="1">
      <c r="A44" s="156">
        <f aca="true" t="shared" si="11" ref="A44:A52">A43+1</f>
        <v>2</v>
      </c>
      <c r="B44" s="248">
        <v>1</v>
      </c>
      <c r="C44" s="249" t="s">
        <v>204</v>
      </c>
      <c r="D44" s="250"/>
      <c r="E44" s="251"/>
      <c r="F44" s="279">
        <f>F45</f>
        <v>0</v>
      </c>
      <c r="G44" s="280"/>
      <c r="H44" s="280">
        <f>H45</f>
        <v>20645</v>
      </c>
      <c r="I44" s="280"/>
      <c r="J44" s="284"/>
      <c r="K44" s="284">
        <f t="shared" si="8"/>
        <v>20645</v>
      </c>
      <c r="L44" s="279">
        <f>L45</f>
        <v>0</v>
      </c>
      <c r="M44" s="1109">
        <f>M45</f>
        <v>0</v>
      </c>
      <c r="N44" s="403">
        <f t="shared" si="9"/>
        <v>0</v>
      </c>
      <c r="O44" s="273">
        <f t="shared" si="10"/>
        <v>20645</v>
      </c>
      <c r="R44"/>
    </row>
    <row r="45" spans="1:18" ht="12.75">
      <c r="A45" s="156">
        <f t="shared" si="11"/>
        <v>3</v>
      </c>
      <c r="B45" s="154"/>
      <c r="C45" s="158" t="s">
        <v>12</v>
      </c>
      <c r="D45" s="160" t="s">
        <v>13</v>
      </c>
      <c r="E45" s="189"/>
      <c r="F45" s="169">
        <f>SUM(F46:F48)</f>
        <v>0</v>
      </c>
      <c r="G45" s="169">
        <f>SUM(G46:G48)</f>
        <v>0</v>
      </c>
      <c r="H45" s="169">
        <f>SUM(H46:H48)</f>
        <v>20645</v>
      </c>
      <c r="I45" s="169">
        <f>SUM(I46:I48)</f>
        <v>0</v>
      </c>
      <c r="J45" s="169">
        <f>SUM(J46:J48)</f>
        <v>0</v>
      </c>
      <c r="K45" s="169">
        <f t="shared" si="8"/>
        <v>20645</v>
      </c>
      <c r="L45" s="183">
        <f>SUM(L46:L48)</f>
        <v>0</v>
      </c>
      <c r="M45" s="1110">
        <f>SUM(M46:M48)</f>
        <v>0</v>
      </c>
      <c r="N45" s="183">
        <f t="shared" si="9"/>
        <v>0</v>
      </c>
      <c r="O45" s="183">
        <f t="shared" si="10"/>
        <v>20645</v>
      </c>
      <c r="R45"/>
    </row>
    <row r="46" spans="1:18" ht="12.75">
      <c r="A46" s="156">
        <f t="shared" si="11"/>
        <v>4</v>
      </c>
      <c r="B46" s="153"/>
      <c r="C46" s="188"/>
      <c r="D46" s="6" t="s">
        <v>31</v>
      </c>
      <c r="E46" s="175" t="s">
        <v>397</v>
      </c>
      <c r="F46" s="28"/>
      <c r="G46" s="10"/>
      <c r="H46" s="7">
        <v>17290</v>
      </c>
      <c r="I46" s="34"/>
      <c r="J46" s="11"/>
      <c r="K46" s="11">
        <f t="shared" si="8"/>
        <v>17290</v>
      </c>
      <c r="L46" s="28"/>
      <c r="M46" s="1041">
        <f>L46/30.126</f>
        <v>0</v>
      </c>
      <c r="N46" s="401">
        <f t="shared" si="9"/>
        <v>0</v>
      </c>
      <c r="O46" s="173">
        <f t="shared" si="10"/>
        <v>17290</v>
      </c>
      <c r="R46"/>
    </row>
    <row r="47" spans="1:18" ht="12.75">
      <c r="A47" s="156">
        <f t="shared" si="11"/>
        <v>5</v>
      </c>
      <c r="B47" s="153"/>
      <c r="C47" s="177"/>
      <c r="D47" s="73" t="s">
        <v>32</v>
      </c>
      <c r="E47" s="174" t="s">
        <v>398</v>
      </c>
      <c r="F47" s="29"/>
      <c r="G47" s="14"/>
      <c r="H47" s="8">
        <v>3355</v>
      </c>
      <c r="I47" s="165"/>
      <c r="J47" s="274"/>
      <c r="K47" s="11">
        <f t="shared" si="8"/>
        <v>3355</v>
      </c>
      <c r="L47" s="28"/>
      <c r="M47" s="1041">
        <f>L47/30.126</f>
        <v>0</v>
      </c>
      <c r="N47" s="401">
        <f t="shared" si="9"/>
        <v>0</v>
      </c>
      <c r="O47" s="173">
        <f t="shared" si="10"/>
        <v>3355</v>
      </c>
      <c r="R47"/>
    </row>
    <row r="48" spans="1:18" ht="13.5" thickBot="1">
      <c r="A48" s="156">
        <f t="shared" si="11"/>
        <v>6</v>
      </c>
      <c r="B48" s="337"/>
      <c r="C48" s="671"/>
      <c r="D48" s="201" t="s">
        <v>33</v>
      </c>
      <c r="E48" s="288" t="s">
        <v>399</v>
      </c>
      <c r="F48" s="31"/>
      <c r="G48" s="25"/>
      <c r="H48" s="26"/>
      <c r="I48" s="193"/>
      <c r="J48" s="672"/>
      <c r="K48" s="25">
        <f t="shared" si="8"/>
        <v>0</v>
      </c>
      <c r="L48" s="31">
        <v>0</v>
      </c>
      <c r="M48" s="1111">
        <f>L48/30.126</f>
        <v>0</v>
      </c>
      <c r="N48" s="399">
        <f t="shared" si="9"/>
        <v>0</v>
      </c>
      <c r="O48" s="194">
        <f t="shared" si="10"/>
        <v>0</v>
      </c>
      <c r="R48"/>
    </row>
    <row r="49" spans="1:18" ht="12.75">
      <c r="A49" s="156">
        <f t="shared" si="11"/>
        <v>7</v>
      </c>
      <c r="B49" s="248">
        <v>2</v>
      </c>
      <c r="C49" s="249" t="s">
        <v>400</v>
      </c>
      <c r="D49" s="250"/>
      <c r="E49" s="251"/>
      <c r="F49" s="279">
        <f>F50</f>
        <v>0</v>
      </c>
      <c r="G49" s="280"/>
      <c r="H49" s="280">
        <f>H50</f>
        <v>0</v>
      </c>
      <c r="I49" s="280"/>
      <c r="J49" s="284"/>
      <c r="K49" s="284">
        <f t="shared" si="8"/>
        <v>0</v>
      </c>
      <c r="L49" s="279">
        <f>L50</f>
        <v>0</v>
      </c>
      <c r="M49" s="1109">
        <f>M50</f>
        <v>0</v>
      </c>
      <c r="N49" s="403">
        <f t="shared" si="9"/>
        <v>0</v>
      </c>
      <c r="O49" s="273">
        <f t="shared" si="10"/>
        <v>0</v>
      </c>
      <c r="R49"/>
    </row>
    <row r="50" spans="1:18" ht="12.75">
      <c r="A50" s="156">
        <f t="shared" si="11"/>
        <v>8</v>
      </c>
      <c r="B50" s="154"/>
      <c r="C50" s="158" t="s">
        <v>401</v>
      </c>
      <c r="D50" s="160" t="s">
        <v>13</v>
      </c>
      <c r="E50" s="189"/>
      <c r="F50" s="169">
        <f>SUM(F51:F52)</f>
        <v>0</v>
      </c>
      <c r="G50" s="169">
        <f>SUM(G51:G52)</f>
        <v>0</v>
      </c>
      <c r="H50" s="169">
        <f>SUM(H51:H52)</f>
        <v>0</v>
      </c>
      <c r="I50" s="169">
        <f>SUM(I51:I52)</f>
        <v>0</v>
      </c>
      <c r="J50" s="169">
        <f>SUM(J51:J52)</f>
        <v>0</v>
      </c>
      <c r="K50" s="169">
        <f t="shared" si="8"/>
        <v>0</v>
      </c>
      <c r="L50" s="183">
        <f>SUM(L51:L52)</f>
        <v>0</v>
      </c>
      <c r="M50" s="1110">
        <f>SUM(M51:M52)</f>
        <v>0</v>
      </c>
      <c r="N50" s="183">
        <f t="shared" si="9"/>
        <v>0</v>
      </c>
      <c r="O50" s="183">
        <f t="shared" si="10"/>
        <v>0</v>
      </c>
      <c r="R50"/>
    </row>
    <row r="51" spans="1:18" ht="12.75">
      <c r="A51" s="156">
        <f t="shared" si="11"/>
        <v>9</v>
      </c>
      <c r="B51" s="153"/>
      <c r="C51" s="188"/>
      <c r="D51" s="6" t="s">
        <v>31</v>
      </c>
      <c r="E51" s="175" t="s">
        <v>402</v>
      </c>
      <c r="F51" s="28"/>
      <c r="G51" s="10"/>
      <c r="H51" s="7"/>
      <c r="I51" s="34"/>
      <c r="J51" s="11"/>
      <c r="K51" s="11">
        <f t="shared" si="8"/>
        <v>0</v>
      </c>
      <c r="L51" s="28"/>
      <c r="M51" s="1041">
        <f>L51/30.126</f>
        <v>0</v>
      </c>
      <c r="N51" s="401">
        <f t="shared" si="9"/>
        <v>0</v>
      </c>
      <c r="O51" s="173">
        <f t="shared" si="10"/>
        <v>0</v>
      </c>
      <c r="R51"/>
    </row>
    <row r="52" spans="1:18" ht="13.5" thickBot="1">
      <c r="A52" s="157">
        <f t="shared" si="11"/>
        <v>10</v>
      </c>
      <c r="B52" s="202"/>
      <c r="C52" s="671"/>
      <c r="D52" s="201" t="s">
        <v>32</v>
      </c>
      <c r="E52" s="288" t="s">
        <v>403</v>
      </c>
      <c r="F52" s="31"/>
      <c r="G52" s="25"/>
      <c r="H52" s="26"/>
      <c r="I52" s="193"/>
      <c r="J52" s="672"/>
      <c r="K52" s="672">
        <f t="shared" si="8"/>
        <v>0</v>
      </c>
      <c r="L52" s="31"/>
      <c r="M52" s="1112">
        <v>0</v>
      </c>
      <c r="N52" s="399">
        <f t="shared" si="9"/>
        <v>0</v>
      </c>
      <c r="O52" s="194">
        <f t="shared" si="10"/>
        <v>0</v>
      </c>
      <c r="R52"/>
    </row>
    <row r="53" ht="12.75">
      <c r="R53"/>
    </row>
  </sheetData>
  <sheetProtection/>
  <mergeCells count="39">
    <mergeCell ref="O41:O42"/>
    <mergeCell ref="L41:L42"/>
    <mergeCell ref="N41:N42"/>
    <mergeCell ref="F40:K40"/>
    <mergeCell ref="F41:F42"/>
    <mergeCell ref="H41:H42"/>
    <mergeCell ref="J41:J42"/>
    <mergeCell ref="G41:G42"/>
    <mergeCell ref="I41:I42"/>
    <mergeCell ref="K41:K42"/>
    <mergeCell ref="A4:K4"/>
    <mergeCell ref="F7:F8"/>
    <mergeCell ref="G7:G8"/>
    <mergeCell ref="H7:H8"/>
    <mergeCell ref="J7:J8"/>
    <mergeCell ref="L24:L25"/>
    <mergeCell ref="F5:K5"/>
    <mergeCell ref="K7:K8"/>
    <mergeCell ref="H24:H25"/>
    <mergeCell ref="J24:J25"/>
    <mergeCell ref="M41:M42"/>
    <mergeCell ref="F6:K6"/>
    <mergeCell ref="A21:K21"/>
    <mergeCell ref="F22:K22"/>
    <mergeCell ref="F23:K23"/>
    <mergeCell ref="F24:F25"/>
    <mergeCell ref="L7:L8"/>
    <mergeCell ref="M7:M8"/>
    <mergeCell ref="A38:K38"/>
    <mergeCell ref="F39:K39"/>
    <mergeCell ref="O7:O8"/>
    <mergeCell ref="G24:G25"/>
    <mergeCell ref="I24:I25"/>
    <mergeCell ref="K24:K25"/>
    <mergeCell ref="M24:M25"/>
    <mergeCell ref="O24:O25"/>
    <mergeCell ref="I7:I8"/>
    <mergeCell ref="N24:N25"/>
    <mergeCell ref="N7:N8"/>
  </mergeCells>
  <printOptions/>
  <pageMargins left="0.6299212598425197" right="0.5118110236220472" top="0.984251968503937" bottom="0.984251968503937" header="0.5118110236220472" footer="0.5118110236220472"/>
  <pageSetup fitToHeight="1" fitToWidth="1" horizontalDpi="600" verticalDpi="600" orientation="landscape" paperSize="9" scale="8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zoomScalePageLayoutView="0" workbookViewId="0" topLeftCell="A24">
      <selection activeCell="A1" sqref="A1:N39"/>
    </sheetView>
  </sheetViews>
  <sheetFormatPr defaultColWidth="9.140625" defaultRowHeight="12.75"/>
  <cols>
    <col min="1" max="1" width="13.28125" style="0" customWidth="1"/>
    <col min="4" max="4" width="7.28125" style="0" customWidth="1"/>
    <col min="5" max="12" width="4.28125" style="0" customWidth="1"/>
  </cols>
  <sheetData>
    <row r="1" ht="18.75">
      <c r="A1" s="437" t="s">
        <v>458</v>
      </c>
    </row>
    <row r="3" spans="1:7" ht="20.25">
      <c r="A3" s="487" t="s">
        <v>259</v>
      </c>
      <c r="B3" s="485" t="s">
        <v>459</v>
      </c>
      <c r="C3" s="485"/>
      <c r="D3" s="485"/>
      <c r="E3" s="485"/>
      <c r="F3" s="496"/>
      <c r="G3" s="496"/>
    </row>
    <row r="4" spans="1:7" ht="12.75">
      <c r="A4" s="485"/>
      <c r="B4" s="485"/>
      <c r="C4" s="485"/>
      <c r="D4" s="485"/>
      <c r="E4" s="485"/>
      <c r="F4" s="496"/>
      <c r="G4" s="496"/>
    </row>
    <row r="5" spans="1:7" ht="12.75">
      <c r="A5" s="653"/>
      <c r="B5" s="653"/>
      <c r="C5" s="653"/>
      <c r="D5" s="653"/>
      <c r="E5" s="653"/>
      <c r="F5" s="654"/>
      <c r="G5" s="654"/>
    </row>
    <row r="6" spans="1:7" ht="15.75">
      <c r="A6" s="465" t="s">
        <v>460</v>
      </c>
      <c r="B6" s="465"/>
      <c r="C6" s="465"/>
      <c r="D6" s="465"/>
      <c r="E6" s="465"/>
      <c r="F6" s="465"/>
      <c r="G6" s="465"/>
    </row>
    <row r="7" spans="1:7" ht="21" thickBot="1">
      <c r="A7" s="656"/>
      <c r="B7" s="655"/>
      <c r="C7" s="655"/>
      <c r="D7" s="655"/>
      <c r="E7" s="655"/>
      <c r="F7" s="255"/>
      <c r="G7" s="255"/>
    </row>
    <row r="8" spans="1:6" ht="18" thickBot="1" thickTop="1">
      <c r="A8" s="514" t="s">
        <v>262</v>
      </c>
      <c r="B8" s="515">
        <v>2010</v>
      </c>
      <c r="C8" s="515">
        <v>2011</v>
      </c>
      <c r="D8" s="516">
        <v>2012</v>
      </c>
      <c r="F8" s="513" t="s">
        <v>280</v>
      </c>
    </row>
    <row r="9" spans="1:6" ht="26.25">
      <c r="A9" s="533" t="s">
        <v>292</v>
      </c>
      <c r="B9" s="530">
        <v>17068</v>
      </c>
      <c r="C9" s="530">
        <v>18769</v>
      </c>
      <c r="D9" s="917">
        <v>20645</v>
      </c>
      <c r="F9" s="512" t="s">
        <v>350</v>
      </c>
    </row>
    <row r="10" spans="1:6" ht="17.25" thickBot="1">
      <c r="A10" s="518" t="s">
        <v>598</v>
      </c>
      <c r="B10" s="471"/>
      <c r="C10" s="471"/>
      <c r="D10" s="918"/>
      <c r="F10" s="512" t="s">
        <v>464</v>
      </c>
    </row>
    <row r="11" spans="1:6" ht="17.25" thickTop="1">
      <c r="A11" s="521"/>
      <c r="B11" s="503"/>
      <c r="C11" s="503"/>
      <c r="D11" s="919"/>
      <c r="F11" s="512" t="s">
        <v>465</v>
      </c>
    </row>
    <row r="12" spans="1:6" ht="17.25" thickBot="1">
      <c r="A12" s="518"/>
      <c r="B12" s="471"/>
      <c r="C12" s="471"/>
      <c r="D12" s="920"/>
      <c r="F12" s="512" t="s">
        <v>603</v>
      </c>
    </row>
    <row r="13" ht="14.25" thickBot="1" thickTop="1">
      <c r="F13" s="512" t="s">
        <v>604</v>
      </c>
    </row>
    <row r="14" spans="1:12" ht="14.25" thickBot="1" thickTop="1">
      <c r="A14" s="474" t="s">
        <v>285</v>
      </c>
      <c r="B14" s="1253" t="s">
        <v>463</v>
      </c>
      <c r="C14" s="1254"/>
      <c r="D14" s="1254"/>
      <c r="E14" s="1254"/>
      <c r="F14" s="1254"/>
      <c r="G14" s="1254"/>
      <c r="H14" s="1254"/>
      <c r="I14" s="1254"/>
      <c r="J14" s="1254"/>
      <c r="K14" s="1254"/>
      <c r="L14" s="1255"/>
    </row>
    <row r="15" spans="1:12" ht="13.5" thickBot="1">
      <c r="A15" s="475" t="s">
        <v>264</v>
      </c>
      <c r="B15" s="1256" t="s">
        <v>461</v>
      </c>
      <c r="C15" s="1257"/>
      <c r="D15" s="1257"/>
      <c r="E15" s="1257"/>
      <c r="F15" s="1257"/>
      <c r="G15" s="1257"/>
      <c r="H15" s="1257"/>
      <c r="I15" s="1257"/>
      <c r="J15" s="1257"/>
      <c r="K15" s="1257"/>
      <c r="L15" s="1258"/>
    </row>
    <row r="16" spans="1:12" ht="26.25" thickBot="1">
      <c r="A16" s="506" t="s">
        <v>265</v>
      </c>
      <c r="B16" s="1259" t="s">
        <v>266</v>
      </c>
      <c r="C16" s="1260"/>
      <c r="D16" s="1250" t="s">
        <v>462</v>
      </c>
      <c r="E16" s="1251"/>
      <c r="F16" s="1251"/>
      <c r="G16" s="1251"/>
      <c r="H16" s="1251"/>
      <c r="I16" s="1251"/>
      <c r="J16" s="1251"/>
      <c r="K16" s="1251"/>
      <c r="L16" s="1252"/>
    </row>
    <row r="17" spans="1:5" ht="14.25" thickBot="1">
      <c r="A17" s="477" t="s">
        <v>267</v>
      </c>
      <c r="B17" s="482" t="s">
        <v>592</v>
      </c>
      <c r="C17" s="478" t="s">
        <v>269</v>
      </c>
      <c r="D17" s="478" t="s">
        <v>270</v>
      </c>
      <c r="E17" s="480"/>
    </row>
    <row r="18" spans="1:5" ht="26.25" thickBot="1">
      <c r="A18" s="477" t="s">
        <v>271</v>
      </c>
      <c r="B18" s="648">
        <v>380</v>
      </c>
      <c r="C18" s="648">
        <v>380</v>
      </c>
      <c r="D18" s="648">
        <v>380</v>
      </c>
      <c r="E18" s="480"/>
    </row>
    <row r="19" spans="1:5" ht="26.25" thickBot="1">
      <c r="A19" s="477" t="s">
        <v>274</v>
      </c>
      <c r="B19" s="478"/>
      <c r="C19" s="478"/>
      <c r="D19" s="478"/>
      <c r="E19" s="480"/>
    </row>
    <row r="20" spans="1:12" ht="39.75" customHeight="1" thickBot="1">
      <c r="A20" s="506" t="s">
        <v>265</v>
      </c>
      <c r="B20" s="1259" t="s">
        <v>266</v>
      </c>
      <c r="C20" s="1260"/>
      <c r="D20" s="1250" t="s">
        <v>516</v>
      </c>
      <c r="E20" s="1251"/>
      <c r="F20" s="1251"/>
      <c r="G20" s="1251"/>
      <c r="H20" s="1251"/>
      <c r="I20" s="1251"/>
      <c r="J20" s="1251"/>
      <c r="K20" s="1251"/>
      <c r="L20" s="1252"/>
    </row>
    <row r="21" spans="1:5" ht="14.25" thickBot="1">
      <c r="A21" s="477" t="s">
        <v>267</v>
      </c>
      <c r="B21" s="1297" t="s">
        <v>592</v>
      </c>
      <c r="C21" s="1298"/>
      <c r="D21" s="478" t="s">
        <v>269</v>
      </c>
      <c r="E21" s="478" t="s">
        <v>270</v>
      </c>
    </row>
    <row r="22" spans="1:5" ht="26.25" thickBot="1">
      <c r="A22" s="477" t="s">
        <v>271</v>
      </c>
      <c r="B22" s="1299">
        <v>0.07</v>
      </c>
      <c r="C22" s="1300"/>
      <c r="D22" s="481">
        <v>0.1</v>
      </c>
      <c r="E22" s="481">
        <v>0.13</v>
      </c>
    </row>
    <row r="23" spans="1:5" ht="26.25" thickBot="1">
      <c r="A23" s="477" t="s">
        <v>274</v>
      </c>
      <c r="B23" s="1301"/>
      <c r="C23" s="1302"/>
      <c r="D23" s="478"/>
      <c r="E23" s="478"/>
    </row>
    <row r="26" spans="1:7" ht="15.75">
      <c r="A26" s="465" t="s">
        <v>466</v>
      </c>
      <c r="B26" s="465"/>
      <c r="C26" s="465"/>
      <c r="D26" s="465"/>
      <c r="E26" s="465"/>
      <c r="F26" s="465"/>
      <c r="G26" s="465"/>
    </row>
    <row r="27" spans="1:7" ht="21" thickBot="1">
      <c r="A27" s="656"/>
      <c r="B27" s="655"/>
      <c r="C27" s="655"/>
      <c r="D27" s="655"/>
      <c r="E27" s="655"/>
      <c r="F27" s="255"/>
      <c r="G27" s="255"/>
    </row>
    <row r="28" spans="1:6" ht="18" thickBot="1" thickTop="1">
      <c r="A28" s="514" t="s">
        <v>262</v>
      </c>
      <c r="B28" s="515">
        <v>2010</v>
      </c>
      <c r="C28" s="515">
        <v>2011</v>
      </c>
      <c r="D28" s="516">
        <v>2012</v>
      </c>
      <c r="F28" s="513" t="s">
        <v>280</v>
      </c>
    </row>
    <row r="29" spans="1:6" ht="26.25">
      <c r="A29" s="533" t="s">
        <v>292</v>
      </c>
      <c r="B29" s="530">
        <v>165970</v>
      </c>
      <c r="C29" s="530">
        <v>995820</v>
      </c>
      <c r="D29" s="917">
        <v>0</v>
      </c>
      <c r="F29" s="512" t="s">
        <v>350</v>
      </c>
    </row>
    <row r="30" spans="1:6" ht="17.25" thickBot="1">
      <c r="A30" s="518" t="s">
        <v>598</v>
      </c>
      <c r="B30" s="471"/>
      <c r="C30" s="471"/>
      <c r="D30" s="918"/>
      <c r="F30" s="512" t="s">
        <v>467</v>
      </c>
    </row>
    <row r="31" spans="1:6" ht="17.25" thickTop="1">
      <c r="A31" s="521"/>
      <c r="B31" s="503"/>
      <c r="C31" s="503"/>
      <c r="D31" s="919"/>
      <c r="F31" s="512" t="s">
        <v>468</v>
      </c>
    </row>
    <row r="32" spans="1:6" ht="17.25" thickBot="1">
      <c r="A32" s="518"/>
      <c r="B32" s="471"/>
      <c r="C32" s="471"/>
      <c r="D32" s="920"/>
      <c r="F32" s="512" t="s">
        <v>469</v>
      </c>
    </row>
    <row r="33" ht="14.25" thickBot="1" thickTop="1">
      <c r="F33" s="512"/>
    </row>
    <row r="34" spans="1:12" ht="14.25" thickBot="1" thickTop="1">
      <c r="A34" s="474" t="s">
        <v>285</v>
      </c>
      <c r="B34" s="1253" t="s">
        <v>470</v>
      </c>
      <c r="C34" s="1254"/>
      <c r="D34" s="1254"/>
      <c r="E34" s="1254"/>
      <c r="F34" s="1254"/>
      <c r="G34" s="1254"/>
      <c r="H34" s="1254"/>
      <c r="I34" s="1254"/>
      <c r="J34" s="1254"/>
      <c r="K34" s="1254"/>
      <c r="L34" s="1255"/>
    </row>
    <row r="35" spans="1:12" ht="13.5" thickBot="1">
      <c r="A35" s="475" t="s">
        <v>264</v>
      </c>
      <c r="B35" s="1256" t="s">
        <v>471</v>
      </c>
      <c r="C35" s="1257"/>
      <c r="D35" s="1257"/>
      <c r="E35" s="1257"/>
      <c r="F35" s="1257"/>
      <c r="G35" s="1257"/>
      <c r="H35" s="1257"/>
      <c r="I35" s="1257"/>
      <c r="J35" s="1257"/>
      <c r="K35" s="1257"/>
      <c r="L35" s="1258"/>
    </row>
    <row r="36" spans="1:12" ht="26.25" thickBot="1">
      <c r="A36" s="506" t="s">
        <v>265</v>
      </c>
      <c r="B36" s="1259" t="s">
        <v>266</v>
      </c>
      <c r="C36" s="1260"/>
      <c r="D36" s="1250" t="s">
        <v>472</v>
      </c>
      <c r="E36" s="1251"/>
      <c r="F36" s="1251"/>
      <c r="G36" s="1251"/>
      <c r="H36" s="1251"/>
      <c r="I36" s="1251"/>
      <c r="J36" s="1251"/>
      <c r="K36" s="1251"/>
      <c r="L36" s="1252"/>
    </row>
    <row r="37" spans="1:5" ht="14.25" thickBot="1">
      <c r="A37" s="477" t="s">
        <v>267</v>
      </c>
      <c r="B37" s="482" t="s">
        <v>592</v>
      </c>
      <c r="C37" s="478" t="s">
        <v>269</v>
      </c>
      <c r="D37" s="478" t="s">
        <v>270</v>
      </c>
      <c r="E37" s="480"/>
    </row>
    <row r="38" spans="1:5" ht="26.25" thickBot="1">
      <c r="A38" s="477" t="s">
        <v>271</v>
      </c>
      <c r="B38" s="648">
        <v>0</v>
      </c>
      <c r="C38" s="648">
        <v>0</v>
      </c>
      <c r="D38" s="648">
        <v>25</v>
      </c>
      <c r="E38" s="480"/>
    </row>
    <row r="39" spans="1:5" ht="26.25" thickBot="1">
      <c r="A39" s="477" t="s">
        <v>274</v>
      </c>
      <c r="B39" s="478"/>
      <c r="C39" s="478"/>
      <c r="D39" s="478"/>
      <c r="E39" s="480"/>
    </row>
    <row r="40" ht="26.25" customHeight="1"/>
  </sheetData>
  <sheetProtection/>
  <mergeCells count="13">
    <mergeCell ref="B20:C20"/>
    <mergeCell ref="D20:L20"/>
    <mergeCell ref="B14:L14"/>
    <mergeCell ref="B15:L15"/>
    <mergeCell ref="B16:C16"/>
    <mergeCell ref="D16:L16"/>
    <mergeCell ref="B35:L35"/>
    <mergeCell ref="B36:C36"/>
    <mergeCell ref="D36:L36"/>
    <mergeCell ref="B21:C21"/>
    <mergeCell ref="B22:C22"/>
    <mergeCell ref="B23:C23"/>
    <mergeCell ref="B34:L3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8"/>
  <sheetViews>
    <sheetView zoomScale="88" zoomScaleNormal="88" zoomScalePageLayoutView="0" workbookViewId="0" topLeftCell="A1">
      <selection activeCell="R58" sqref="A2:R58"/>
    </sheetView>
  </sheetViews>
  <sheetFormatPr defaultColWidth="9.140625" defaultRowHeight="12.75"/>
  <cols>
    <col min="1" max="1" width="2.7109375" style="33" customWidth="1"/>
    <col min="2" max="2" width="3.421875" style="32" customWidth="1"/>
    <col min="3" max="3" width="7.28125" style="0" customWidth="1"/>
    <col min="4" max="4" width="2.28125" style="0" customWidth="1"/>
    <col min="5" max="5" width="41.140625" style="0" customWidth="1"/>
    <col min="6" max="6" width="3.57421875" style="0" bestFit="1" customWidth="1"/>
    <col min="7" max="7" width="7.28125" style="0" bestFit="1" customWidth="1"/>
    <col min="8" max="8" width="6.8515625" style="0" bestFit="1" customWidth="1"/>
    <col min="9" max="9" width="7.28125" style="0" bestFit="1" customWidth="1"/>
    <col min="10" max="10" width="3.7109375" style="0" customWidth="1"/>
    <col min="11" max="11" width="7.421875" style="0" customWidth="1"/>
    <col min="12" max="12" width="3.57421875" style="270" bestFit="1" customWidth="1"/>
    <col min="13" max="13" width="7.28125" style="0" bestFit="1" customWidth="1"/>
    <col min="14" max="14" width="3.57421875" style="0" bestFit="1" customWidth="1"/>
    <col min="15" max="15" width="7.28125" style="0" customWidth="1"/>
    <col min="16" max="17" width="9.140625" style="0" bestFit="1" customWidth="1"/>
    <col min="18" max="18" width="12.421875" style="270" customWidth="1"/>
    <col min="28" max="28" width="11.140625" style="0" bestFit="1" customWidth="1"/>
    <col min="30" max="30" width="12.00390625" style="0" customWidth="1"/>
  </cols>
  <sheetData>
    <row r="1" spans="11:19" ht="12.75">
      <c r="K1" s="432"/>
      <c r="Q1" s="83"/>
      <c r="S1" s="83"/>
    </row>
    <row r="2" spans="2:17" ht="18.75">
      <c r="B2" s="437" t="s">
        <v>409</v>
      </c>
      <c r="Q2" s="83"/>
    </row>
    <row r="3" ht="13.5" thickBot="1"/>
    <row r="4" spans="1:18" ht="13.5" customHeight="1">
      <c r="A4" s="1311" t="s">
        <v>326</v>
      </c>
      <c r="B4" s="1271"/>
      <c r="C4" s="1271"/>
      <c r="D4" s="1271"/>
      <c r="E4" s="1271"/>
      <c r="F4" s="1271"/>
      <c r="G4" s="1271"/>
      <c r="H4" s="1271"/>
      <c r="I4" s="1271"/>
      <c r="J4" s="1271"/>
      <c r="K4" s="1272"/>
      <c r="M4" s="1270" t="s">
        <v>39</v>
      </c>
      <c r="N4" s="1303"/>
      <c r="O4" s="1303"/>
      <c r="P4" s="1303"/>
      <c r="Q4" s="1304"/>
      <c r="R4" s="491" t="s">
        <v>41</v>
      </c>
    </row>
    <row r="5" spans="1:18" ht="18.75" customHeight="1">
      <c r="A5" s="1308" t="s">
        <v>40</v>
      </c>
      <c r="B5" s="1309"/>
      <c r="C5" s="1309"/>
      <c r="D5" s="1309"/>
      <c r="E5" s="1309"/>
      <c r="F5" s="1309"/>
      <c r="G5" s="1309"/>
      <c r="H5" s="1309"/>
      <c r="I5" s="1309"/>
      <c r="J5" s="1309"/>
      <c r="K5" s="1310"/>
      <c r="M5" s="1305"/>
      <c r="N5" s="1306"/>
      <c r="O5" s="1306"/>
      <c r="P5" s="1306"/>
      <c r="Q5" s="1307"/>
      <c r="R5" s="646"/>
    </row>
    <row r="6" spans="1:18" ht="13.5" thickBot="1">
      <c r="A6" s="235"/>
      <c r="B6" s="236" t="s">
        <v>182</v>
      </c>
      <c r="C6" s="237" t="s">
        <v>37</v>
      </c>
      <c r="D6" s="1277" t="s">
        <v>38</v>
      </c>
      <c r="E6" s="1312"/>
      <c r="F6" s="1312"/>
      <c r="G6" s="1312"/>
      <c r="H6" s="1312"/>
      <c r="I6" s="1312"/>
      <c r="J6" s="1312"/>
      <c r="K6" s="1278"/>
      <c r="M6" s="1066"/>
      <c r="N6" s="1067"/>
      <c r="O6" s="1067"/>
      <c r="P6" s="1107"/>
      <c r="Q6" s="1107"/>
      <c r="R6" s="646"/>
    </row>
    <row r="7" spans="1:18" ht="12.75">
      <c r="A7" s="238"/>
      <c r="B7" s="239" t="s">
        <v>183</v>
      </c>
      <c r="C7" s="240" t="s">
        <v>181</v>
      </c>
      <c r="D7" s="241"/>
      <c r="E7" s="242" t="s">
        <v>30</v>
      </c>
      <c r="F7" s="1231">
        <v>610</v>
      </c>
      <c r="G7" s="1227">
        <v>620</v>
      </c>
      <c r="H7" s="1231">
        <v>630</v>
      </c>
      <c r="I7" s="1227">
        <v>640</v>
      </c>
      <c r="J7" s="1227">
        <v>650</v>
      </c>
      <c r="K7" s="1286" t="s">
        <v>28</v>
      </c>
      <c r="L7" s="348"/>
      <c r="M7" s="1292">
        <v>711</v>
      </c>
      <c r="N7" s="1227">
        <v>714</v>
      </c>
      <c r="O7" s="1227">
        <v>716</v>
      </c>
      <c r="P7" s="1227">
        <v>717</v>
      </c>
      <c r="Q7" s="1286" t="s">
        <v>28</v>
      </c>
      <c r="R7" s="1132"/>
    </row>
    <row r="8" spans="1:18" ht="13.5" thickBot="1">
      <c r="A8" s="243"/>
      <c r="B8" s="244"/>
      <c r="C8" s="245"/>
      <c r="D8" s="246"/>
      <c r="E8" s="247"/>
      <c r="F8" s="1232"/>
      <c r="G8" s="1228"/>
      <c r="H8" s="1232"/>
      <c r="I8" s="1228"/>
      <c r="J8" s="1228"/>
      <c r="K8" s="1276"/>
      <c r="L8" s="348"/>
      <c r="M8" s="1293"/>
      <c r="N8" s="1228"/>
      <c r="O8" s="1228"/>
      <c r="P8" s="1228"/>
      <c r="Q8" s="1276"/>
      <c r="R8" s="647">
        <v>2010</v>
      </c>
    </row>
    <row r="9" spans="1:18" ht="16.5" thickBot="1" thickTop="1">
      <c r="A9" s="155">
        <v>1</v>
      </c>
      <c r="B9" s="298" t="s">
        <v>410</v>
      </c>
      <c r="C9" s="196"/>
      <c r="D9" s="197"/>
      <c r="E9" s="198"/>
      <c r="F9" s="286">
        <f aca="true" t="shared" si="0" ref="F9:K9">F10+F16</f>
        <v>0</v>
      </c>
      <c r="G9" s="286">
        <f t="shared" si="0"/>
        <v>0</v>
      </c>
      <c r="H9" s="286">
        <f t="shared" si="0"/>
        <v>2820</v>
      </c>
      <c r="I9" s="286">
        <f t="shared" si="0"/>
        <v>0</v>
      </c>
      <c r="J9" s="286">
        <f t="shared" si="0"/>
        <v>0</v>
      </c>
      <c r="K9" s="286">
        <f t="shared" si="0"/>
        <v>2820</v>
      </c>
      <c r="L9" s="333"/>
      <c r="M9" s="252">
        <f>M10+M16</f>
        <v>0</v>
      </c>
      <c r="N9" s="252">
        <f>N10+N16</f>
        <v>0</v>
      </c>
      <c r="O9" s="252">
        <f>O10+O16</f>
        <v>0</v>
      </c>
      <c r="P9" s="252">
        <f>P10+P16</f>
        <v>350000</v>
      </c>
      <c r="Q9" s="400">
        <f>Q10+Q16</f>
        <v>350000</v>
      </c>
      <c r="R9" s="200">
        <f aca="true" t="shared" si="1" ref="R9:R20">K9+Q9</f>
        <v>352820</v>
      </c>
    </row>
    <row r="10" spans="1:18" ht="13.5" thickTop="1">
      <c r="A10" s="156">
        <f>A9+1</f>
        <v>2</v>
      </c>
      <c r="B10" s="248">
        <v>1</v>
      </c>
      <c r="C10" s="249" t="s">
        <v>164</v>
      </c>
      <c r="D10" s="250"/>
      <c r="E10" s="251"/>
      <c r="F10" s="272">
        <f aca="true" t="shared" si="2" ref="F10:K10">F11</f>
        <v>0</v>
      </c>
      <c r="G10" s="272">
        <f t="shared" si="2"/>
        <v>0</v>
      </c>
      <c r="H10" s="272">
        <f t="shared" si="2"/>
        <v>2490</v>
      </c>
      <c r="I10" s="272">
        <f t="shared" si="2"/>
        <v>0</v>
      </c>
      <c r="J10" s="272">
        <f t="shared" si="2"/>
        <v>0</v>
      </c>
      <c r="K10" s="272">
        <f t="shared" si="2"/>
        <v>2490</v>
      </c>
      <c r="L10" s="287"/>
      <c r="M10" s="279">
        <f>M11</f>
        <v>0</v>
      </c>
      <c r="N10" s="279">
        <f>N11</f>
        <v>0</v>
      </c>
      <c r="O10" s="279">
        <f>O11</f>
        <v>0</v>
      </c>
      <c r="P10" s="279">
        <f>P11</f>
        <v>350000</v>
      </c>
      <c r="Q10" s="403">
        <f>M10+N10+O10+P10</f>
        <v>350000</v>
      </c>
      <c r="R10" s="273">
        <f t="shared" si="1"/>
        <v>352490</v>
      </c>
    </row>
    <row r="11" spans="1:18" ht="12.75">
      <c r="A11" s="156">
        <f>A10+1</f>
        <v>3</v>
      </c>
      <c r="B11" s="154"/>
      <c r="C11" s="158" t="s">
        <v>216</v>
      </c>
      <c r="D11" s="160" t="s">
        <v>217</v>
      </c>
      <c r="E11" s="167"/>
      <c r="F11" s="170">
        <f aca="true" t="shared" si="3" ref="F11:K11">SUM(F12:F14)</f>
        <v>0</v>
      </c>
      <c r="G11" s="170">
        <f t="shared" si="3"/>
        <v>0</v>
      </c>
      <c r="H11" s="170">
        <f t="shared" si="3"/>
        <v>2490</v>
      </c>
      <c r="I11" s="170">
        <f t="shared" si="3"/>
        <v>0</v>
      </c>
      <c r="J11" s="170">
        <f t="shared" si="3"/>
        <v>0</v>
      </c>
      <c r="K11" s="170">
        <f t="shared" si="3"/>
        <v>2490</v>
      </c>
      <c r="L11" s="334"/>
      <c r="M11" s="183">
        <f>SUM(M12:M14)</f>
        <v>0</v>
      </c>
      <c r="N11" s="183">
        <f>SUM(N12:N14)</f>
        <v>0</v>
      </c>
      <c r="O11" s="183">
        <f>SUM(O12:O14)</f>
        <v>0</v>
      </c>
      <c r="P11" s="183">
        <f>SUM(P12:P14)</f>
        <v>350000</v>
      </c>
      <c r="Q11" s="402">
        <f>M11+N11+O11+P11</f>
        <v>350000</v>
      </c>
      <c r="R11" s="178">
        <f t="shared" si="1"/>
        <v>352490</v>
      </c>
    </row>
    <row r="12" spans="1:18" ht="12.75">
      <c r="A12" s="156">
        <f aca="true" t="shared" si="4" ref="A12:A20">A11+1</f>
        <v>4</v>
      </c>
      <c r="B12" s="154"/>
      <c r="C12" s="19"/>
      <c r="D12" s="6" t="s">
        <v>31</v>
      </c>
      <c r="E12" s="175" t="s">
        <v>111</v>
      </c>
      <c r="F12" s="34"/>
      <c r="G12" s="10"/>
      <c r="H12" s="7">
        <v>1330</v>
      </c>
      <c r="I12" s="34"/>
      <c r="J12" s="10"/>
      <c r="K12" s="398">
        <f>F12+G12+H12+I12+J12</f>
        <v>1330</v>
      </c>
      <c r="L12" s="204"/>
      <c r="M12" s="28"/>
      <c r="N12" s="10"/>
      <c r="O12" s="10"/>
      <c r="P12" s="10"/>
      <c r="Q12" s="398">
        <f>SUM(L12:O12)</f>
        <v>0</v>
      </c>
      <c r="R12" s="404">
        <f t="shared" si="1"/>
        <v>1330</v>
      </c>
    </row>
    <row r="13" spans="1:18" ht="12.75">
      <c r="A13" s="156">
        <f t="shared" si="4"/>
        <v>5</v>
      </c>
      <c r="B13" s="154"/>
      <c r="C13" s="19"/>
      <c r="D13" s="6" t="s">
        <v>32</v>
      </c>
      <c r="E13" s="175" t="s">
        <v>408</v>
      </c>
      <c r="F13" s="34"/>
      <c r="G13" s="10"/>
      <c r="H13" s="7"/>
      <c r="I13" s="34"/>
      <c r="J13" s="10"/>
      <c r="K13" s="398">
        <f>F13+G13+H13+I13+J13</f>
        <v>0</v>
      </c>
      <c r="L13" s="204"/>
      <c r="M13" s="28"/>
      <c r="N13" s="10"/>
      <c r="O13" s="10"/>
      <c r="P13" s="10">
        <v>350000</v>
      </c>
      <c r="Q13" s="398">
        <f>M13+N13+O13+P13</f>
        <v>350000</v>
      </c>
      <c r="R13" s="404">
        <f t="shared" si="1"/>
        <v>350000</v>
      </c>
    </row>
    <row r="14" spans="1:18" ht="12.75">
      <c r="A14" s="156">
        <f t="shared" si="4"/>
        <v>6</v>
      </c>
      <c r="B14" s="154"/>
      <c r="C14" s="19"/>
      <c r="D14" s="6" t="s">
        <v>33</v>
      </c>
      <c r="E14" s="175" t="s">
        <v>112</v>
      </c>
      <c r="F14" s="34"/>
      <c r="G14" s="10"/>
      <c r="H14" s="7">
        <v>1160</v>
      </c>
      <c r="I14" s="34"/>
      <c r="J14" s="10"/>
      <c r="K14" s="398">
        <f>F14+G14+H14+I14+J14</f>
        <v>1160</v>
      </c>
      <c r="L14" s="204"/>
      <c r="M14" s="28"/>
      <c r="N14" s="10"/>
      <c r="O14" s="11"/>
      <c r="P14" s="10"/>
      <c r="Q14" s="1128">
        <f>SUM(L14:O14)</f>
        <v>0</v>
      </c>
      <c r="R14" s="404">
        <f t="shared" si="1"/>
        <v>1160</v>
      </c>
    </row>
    <row r="15" spans="1:18" ht="12.75">
      <c r="A15" s="156">
        <v>7</v>
      </c>
      <c r="B15" s="154"/>
      <c r="C15" s="188"/>
      <c r="D15" s="6"/>
      <c r="E15" s="1119"/>
      <c r="F15" s="18"/>
      <c r="G15" s="16"/>
      <c r="H15" s="9"/>
      <c r="I15" s="16"/>
      <c r="J15" s="16"/>
      <c r="K15" s="398"/>
      <c r="L15" s="204"/>
      <c r="M15" s="436"/>
      <c r="N15" s="435"/>
      <c r="O15" s="1125"/>
      <c r="P15" s="435"/>
      <c r="Q15" s="1129"/>
      <c r="R15" s="404">
        <f t="shared" si="1"/>
        <v>0</v>
      </c>
    </row>
    <row r="16" spans="1:18" ht="12.75">
      <c r="A16" s="156">
        <v>8</v>
      </c>
      <c r="B16" s="208">
        <v>2</v>
      </c>
      <c r="C16" s="209" t="s">
        <v>207</v>
      </c>
      <c r="D16" s="210"/>
      <c r="E16" s="211"/>
      <c r="F16" s="429">
        <f aca="true" t="shared" si="5" ref="F16:K16">F17</f>
        <v>0</v>
      </c>
      <c r="G16" s="429">
        <f t="shared" si="5"/>
        <v>0</v>
      </c>
      <c r="H16" s="429">
        <f t="shared" si="5"/>
        <v>330</v>
      </c>
      <c r="I16" s="429">
        <f t="shared" si="5"/>
        <v>0</v>
      </c>
      <c r="J16" s="429">
        <f t="shared" si="5"/>
        <v>0</v>
      </c>
      <c r="K16" s="431">
        <f t="shared" si="5"/>
        <v>330</v>
      </c>
      <c r="L16" s="204"/>
      <c r="M16" s="1121">
        <f>M17</f>
        <v>0</v>
      </c>
      <c r="N16" s="1123">
        <f>N17</f>
        <v>0</v>
      </c>
      <c r="O16" s="1126">
        <f>O17</f>
        <v>0</v>
      </c>
      <c r="P16" s="1123">
        <f>P17</f>
        <v>0</v>
      </c>
      <c r="Q16" s="1130">
        <f>SUM(L16:O16)</f>
        <v>0</v>
      </c>
      <c r="R16" s="430">
        <f t="shared" si="1"/>
        <v>330</v>
      </c>
    </row>
    <row r="17" spans="1:18" ht="12.75">
      <c r="A17" s="156">
        <f t="shared" si="4"/>
        <v>9</v>
      </c>
      <c r="B17" s="153"/>
      <c r="C17" s="158" t="s">
        <v>216</v>
      </c>
      <c r="D17" s="317" t="s">
        <v>404</v>
      </c>
      <c r="E17" s="316"/>
      <c r="F17" s="187">
        <f aca="true" t="shared" si="6" ref="F17:K17">SUM(F18:F20)</f>
        <v>0</v>
      </c>
      <c r="G17" s="187">
        <f t="shared" si="6"/>
        <v>0</v>
      </c>
      <c r="H17" s="187">
        <f t="shared" si="6"/>
        <v>330</v>
      </c>
      <c r="I17" s="187">
        <f t="shared" si="6"/>
        <v>0</v>
      </c>
      <c r="J17" s="187">
        <f t="shared" si="6"/>
        <v>0</v>
      </c>
      <c r="K17" s="1120">
        <f t="shared" si="6"/>
        <v>330</v>
      </c>
      <c r="L17" s="204"/>
      <c r="M17" s="1122">
        <f>SUM(M18:M20)</f>
        <v>0</v>
      </c>
      <c r="N17" s="1124">
        <f>SUM(N18:N20)</f>
        <v>0</v>
      </c>
      <c r="O17" s="1127">
        <f>SUM(O18:O20)</f>
        <v>0</v>
      </c>
      <c r="P17" s="1124">
        <f>SUM(P18:P20)</f>
        <v>0</v>
      </c>
      <c r="Q17" s="1131">
        <f>SUM(L17:O17)</f>
        <v>0</v>
      </c>
      <c r="R17" s="391">
        <f t="shared" si="1"/>
        <v>330</v>
      </c>
    </row>
    <row r="18" spans="1:18" ht="12.75">
      <c r="A18" s="156">
        <f t="shared" si="4"/>
        <v>10</v>
      </c>
      <c r="B18" s="277"/>
      <c r="C18" s="315"/>
      <c r="D18" s="427" t="s">
        <v>31</v>
      </c>
      <c r="E18" s="428" t="s">
        <v>405</v>
      </c>
      <c r="F18" s="18"/>
      <c r="G18" s="16"/>
      <c r="H18" s="9">
        <v>330</v>
      </c>
      <c r="I18" s="16"/>
      <c r="J18" s="16"/>
      <c r="K18" s="398">
        <f>F18+G18+H18+I18+J18</f>
        <v>330</v>
      </c>
      <c r="L18" s="204"/>
      <c r="M18" s="30"/>
      <c r="N18" s="16"/>
      <c r="O18" s="16"/>
      <c r="P18" s="16"/>
      <c r="Q18" s="401">
        <f>SUM(L18:O18)</f>
        <v>0</v>
      </c>
      <c r="R18" s="173">
        <f t="shared" si="1"/>
        <v>330</v>
      </c>
    </row>
    <row r="19" spans="1:18" ht="12.75">
      <c r="A19" s="156">
        <f t="shared" si="4"/>
        <v>11</v>
      </c>
      <c r="B19" s="277"/>
      <c r="C19" s="315"/>
      <c r="D19" s="427" t="s">
        <v>32</v>
      </c>
      <c r="E19" s="428" t="s">
        <v>406</v>
      </c>
      <c r="F19" s="18"/>
      <c r="G19" s="16"/>
      <c r="H19" s="9"/>
      <c r="I19" s="16"/>
      <c r="J19" s="16"/>
      <c r="K19" s="398">
        <f>F19+G19+H19+I19+J19</f>
        <v>0</v>
      </c>
      <c r="L19" s="204"/>
      <c r="M19" s="30"/>
      <c r="N19" s="16"/>
      <c r="O19" s="16"/>
      <c r="P19" s="16"/>
      <c r="Q19" s="401">
        <f>SUM(L19:O19)</f>
        <v>0</v>
      </c>
      <c r="R19" s="173">
        <f t="shared" si="1"/>
        <v>0</v>
      </c>
    </row>
    <row r="20" spans="1:18" ht="13.5" thickBot="1">
      <c r="A20" s="157">
        <f t="shared" si="4"/>
        <v>12</v>
      </c>
      <c r="B20" s="678"/>
      <c r="C20" s="679"/>
      <c r="D20" s="201" t="s">
        <v>33</v>
      </c>
      <c r="E20" s="192"/>
      <c r="F20" s="193"/>
      <c r="G20" s="25"/>
      <c r="H20" s="26"/>
      <c r="I20" s="25"/>
      <c r="J20" s="25"/>
      <c r="K20" s="399">
        <f>F20+G20+H20+I20+J20</f>
        <v>0</v>
      </c>
      <c r="L20" s="676"/>
      <c r="M20" s="31"/>
      <c r="N20" s="25"/>
      <c r="O20" s="25"/>
      <c r="P20" s="25"/>
      <c r="Q20" s="399">
        <f>SUM(L20:O20)</f>
        <v>0</v>
      </c>
      <c r="R20" s="194">
        <f t="shared" si="1"/>
        <v>0</v>
      </c>
    </row>
    <row r="21" ht="12.75">
      <c r="Z21" s="494"/>
    </row>
    <row r="22" spans="3:9" ht="13.5" thickBot="1">
      <c r="C22" s="270"/>
      <c r="D22" s="75"/>
      <c r="E22" s="113"/>
      <c r="F22" s="270"/>
      <c r="I22" s="83"/>
    </row>
    <row r="23" spans="1:18" ht="12.75">
      <c r="A23" s="1311" t="s">
        <v>327</v>
      </c>
      <c r="B23" s="1271"/>
      <c r="C23" s="1271"/>
      <c r="D23" s="1271"/>
      <c r="E23" s="1271"/>
      <c r="F23" s="1271"/>
      <c r="G23" s="1271"/>
      <c r="H23" s="1271"/>
      <c r="I23" s="1271"/>
      <c r="J23" s="1271"/>
      <c r="K23" s="1272"/>
      <c r="M23" s="1270" t="s">
        <v>39</v>
      </c>
      <c r="N23" s="1303"/>
      <c r="O23" s="1303"/>
      <c r="P23" s="1303"/>
      <c r="Q23" s="1304"/>
      <c r="R23" s="491" t="s">
        <v>41</v>
      </c>
    </row>
    <row r="24" spans="1:18" ht="12.75">
      <c r="A24" s="1308" t="s">
        <v>40</v>
      </c>
      <c r="B24" s="1309"/>
      <c r="C24" s="1309"/>
      <c r="D24" s="1309"/>
      <c r="E24" s="1309"/>
      <c r="F24" s="1309"/>
      <c r="G24" s="1309"/>
      <c r="H24" s="1309"/>
      <c r="I24" s="1309"/>
      <c r="J24" s="1309"/>
      <c r="K24" s="1310"/>
      <c r="M24" s="1305"/>
      <c r="N24" s="1306"/>
      <c r="O24" s="1306"/>
      <c r="P24" s="1306"/>
      <c r="Q24" s="1307"/>
      <c r="R24" s="646"/>
    </row>
    <row r="25" spans="1:18" ht="13.5" thickBot="1">
      <c r="A25" s="235"/>
      <c r="B25" s="236" t="s">
        <v>182</v>
      </c>
      <c r="C25" s="237" t="s">
        <v>37</v>
      </c>
      <c r="D25" s="1277" t="s">
        <v>38</v>
      </c>
      <c r="E25" s="1312"/>
      <c r="F25" s="1312"/>
      <c r="G25" s="1312"/>
      <c r="H25" s="1312"/>
      <c r="I25" s="1312"/>
      <c r="J25" s="1312"/>
      <c r="K25" s="1278"/>
      <c r="M25" s="1066"/>
      <c r="N25" s="1067"/>
      <c r="O25" s="1067"/>
      <c r="P25" s="1107"/>
      <c r="Q25" s="1107"/>
      <c r="R25" s="646"/>
    </row>
    <row r="26" spans="1:18" ht="12.75">
      <c r="A26" s="238"/>
      <c r="B26" s="239" t="s">
        <v>183</v>
      </c>
      <c r="C26" s="240" t="s">
        <v>181</v>
      </c>
      <c r="D26" s="241"/>
      <c r="E26" s="242" t="s">
        <v>30</v>
      </c>
      <c r="F26" s="1231">
        <v>610</v>
      </c>
      <c r="G26" s="1227">
        <v>620</v>
      </c>
      <c r="H26" s="1231">
        <v>630</v>
      </c>
      <c r="I26" s="1227">
        <v>640</v>
      </c>
      <c r="J26" s="1227">
        <v>650</v>
      </c>
      <c r="K26" s="1286" t="s">
        <v>28</v>
      </c>
      <c r="L26" s="348"/>
      <c r="M26" s="1292">
        <v>711</v>
      </c>
      <c r="N26" s="1227">
        <v>714</v>
      </c>
      <c r="O26" s="1227">
        <v>716</v>
      </c>
      <c r="P26" s="1227">
        <v>717</v>
      </c>
      <c r="Q26" s="1286" t="s">
        <v>28</v>
      </c>
      <c r="R26" s="1132"/>
    </row>
    <row r="27" spans="1:18" ht="13.5" thickBot="1">
      <c r="A27" s="243"/>
      <c r="B27" s="244"/>
      <c r="C27" s="245"/>
      <c r="D27" s="246"/>
      <c r="E27" s="247"/>
      <c r="F27" s="1232"/>
      <c r="G27" s="1228"/>
      <c r="H27" s="1232"/>
      <c r="I27" s="1228"/>
      <c r="J27" s="1228"/>
      <c r="K27" s="1276"/>
      <c r="L27" s="348"/>
      <c r="M27" s="1293"/>
      <c r="N27" s="1228"/>
      <c r="O27" s="1228"/>
      <c r="P27" s="1228"/>
      <c r="Q27" s="1276"/>
      <c r="R27" s="647">
        <v>2011</v>
      </c>
    </row>
    <row r="28" spans="1:18" ht="16.5" thickBot="1" thickTop="1">
      <c r="A28" s="155">
        <v>1</v>
      </c>
      <c r="B28" s="298" t="s">
        <v>410</v>
      </c>
      <c r="C28" s="196"/>
      <c r="D28" s="197"/>
      <c r="E28" s="198"/>
      <c r="F28" s="286">
        <f aca="true" t="shared" si="7" ref="F28:K28">F29+F35</f>
        <v>0</v>
      </c>
      <c r="G28" s="286">
        <f t="shared" si="7"/>
        <v>0</v>
      </c>
      <c r="H28" s="286">
        <f t="shared" si="7"/>
        <v>2820</v>
      </c>
      <c r="I28" s="286">
        <f t="shared" si="7"/>
        <v>0</v>
      </c>
      <c r="J28" s="286">
        <f t="shared" si="7"/>
        <v>0</v>
      </c>
      <c r="K28" s="286">
        <f t="shared" si="7"/>
        <v>2820</v>
      </c>
      <c r="L28" s="333"/>
      <c r="M28" s="252">
        <f>M29+M35</f>
        <v>0</v>
      </c>
      <c r="N28" s="252">
        <f>N29+N35</f>
        <v>0</v>
      </c>
      <c r="O28" s="252">
        <f>O29+O35</f>
        <v>0</v>
      </c>
      <c r="P28" s="252">
        <f>P29+P35</f>
        <v>0</v>
      </c>
      <c r="Q28" s="400">
        <f>Q29+Q35</f>
        <v>0</v>
      </c>
      <c r="R28" s="200">
        <f aca="true" t="shared" si="8" ref="R28:R39">K28+Q28</f>
        <v>2820</v>
      </c>
    </row>
    <row r="29" spans="1:18" ht="13.5" thickTop="1">
      <c r="A29" s="156">
        <f>A28+1</f>
        <v>2</v>
      </c>
      <c r="B29" s="248">
        <v>1</v>
      </c>
      <c r="C29" s="249" t="s">
        <v>164</v>
      </c>
      <c r="D29" s="250"/>
      <c r="E29" s="251"/>
      <c r="F29" s="272">
        <f aca="true" t="shared" si="9" ref="F29:K29">F30</f>
        <v>0</v>
      </c>
      <c r="G29" s="272">
        <f t="shared" si="9"/>
        <v>0</v>
      </c>
      <c r="H29" s="272">
        <f t="shared" si="9"/>
        <v>2490</v>
      </c>
      <c r="I29" s="272">
        <f t="shared" si="9"/>
        <v>0</v>
      </c>
      <c r="J29" s="272">
        <f t="shared" si="9"/>
        <v>0</v>
      </c>
      <c r="K29" s="272">
        <f t="shared" si="9"/>
        <v>2490</v>
      </c>
      <c r="L29" s="287"/>
      <c r="M29" s="279">
        <f>M30</f>
        <v>0</v>
      </c>
      <c r="N29" s="279">
        <f>N30</f>
        <v>0</v>
      </c>
      <c r="O29" s="279">
        <f>O30</f>
        <v>0</v>
      </c>
      <c r="P29" s="279">
        <f>P30</f>
        <v>0</v>
      </c>
      <c r="Q29" s="403">
        <f>M29+N29+O29+P29</f>
        <v>0</v>
      </c>
      <c r="R29" s="273">
        <f t="shared" si="8"/>
        <v>2490</v>
      </c>
    </row>
    <row r="30" spans="1:18" ht="12.75">
      <c r="A30" s="156">
        <f>A29+1</f>
        <v>3</v>
      </c>
      <c r="B30" s="154"/>
      <c r="C30" s="158" t="s">
        <v>216</v>
      </c>
      <c r="D30" s="160" t="s">
        <v>217</v>
      </c>
      <c r="E30" s="167"/>
      <c r="F30" s="170">
        <f aca="true" t="shared" si="10" ref="F30:K30">SUM(F31:F33)</f>
        <v>0</v>
      </c>
      <c r="G30" s="170">
        <f t="shared" si="10"/>
        <v>0</v>
      </c>
      <c r="H30" s="170">
        <f t="shared" si="10"/>
        <v>2490</v>
      </c>
      <c r="I30" s="170">
        <f t="shared" si="10"/>
        <v>0</v>
      </c>
      <c r="J30" s="170">
        <f t="shared" si="10"/>
        <v>0</v>
      </c>
      <c r="K30" s="170">
        <f t="shared" si="10"/>
        <v>2490</v>
      </c>
      <c r="L30" s="334"/>
      <c r="M30" s="183">
        <f>SUM(M31:M33)</f>
        <v>0</v>
      </c>
      <c r="N30" s="183">
        <f>SUM(N31:N33)</f>
        <v>0</v>
      </c>
      <c r="O30" s="183">
        <f>SUM(O31:O33)</f>
        <v>0</v>
      </c>
      <c r="P30" s="183">
        <f>SUM(P31:P33)</f>
        <v>0</v>
      </c>
      <c r="Q30" s="402">
        <f>M30+N30+O30+P30</f>
        <v>0</v>
      </c>
      <c r="R30" s="178">
        <f t="shared" si="8"/>
        <v>2490</v>
      </c>
    </row>
    <row r="31" spans="1:18" ht="12.75">
      <c r="A31" s="156">
        <f>A30+1</f>
        <v>4</v>
      </c>
      <c r="B31" s="154"/>
      <c r="C31" s="19"/>
      <c r="D31" s="6" t="s">
        <v>31</v>
      </c>
      <c r="E31" s="175" t="s">
        <v>111</v>
      </c>
      <c r="F31" s="34"/>
      <c r="G31" s="10"/>
      <c r="H31" s="7">
        <v>1330</v>
      </c>
      <c r="I31" s="34"/>
      <c r="J31" s="10"/>
      <c r="K31" s="398">
        <f>F31+G31+H31+I31+J31</f>
        <v>1330</v>
      </c>
      <c r="L31" s="204"/>
      <c r="M31" s="28"/>
      <c r="N31" s="10"/>
      <c r="O31" s="10"/>
      <c r="P31" s="10"/>
      <c r="Q31" s="398">
        <f>SUM(L31:O31)</f>
        <v>0</v>
      </c>
      <c r="R31" s="404">
        <f t="shared" si="8"/>
        <v>1330</v>
      </c>
    </row>
    <row r="32" spans="1:18" ht="12.75">
      <c r="A32" s="156">
        <f>A31+1</f>
        <v>5</v>
      </c>
      <c r="B32" s="154"/>
      <c r="C32" s="19"/>
      <c r="D32" s="6" t="s">
        <v>32</v>
      </c>
      <c r="E32" s="175" t="s">
        <v>408</v>
      </c>
      <c r="F32" s="34"/>
      <c r="G32" s="10"/>
      <c r="H32" s="7"/>
      <c r="I32" s="34"/>
      <c r="J32" s="10"/>
      <c r="K32" s="398">
        <f>F32+G32+H32+I32+J32</f>
        <v>0</v>
      </c>
      <c r="L32" s="204"/>
      <c r="M32" s="28"/>
      <c r="N32" s="10"/>
      <c r="O32" s="10"/>
      <c r="P32" s="10"/>
      <c r="Q32" s="398">
        <f>M32+N32+O32+P32</f>
        <v>0</v>
      </c>
      <c r="R32" s="404">
        <f t="shared" si="8"/>
        <v>0</v>
      </c>
    </row>
    <row r="33" spans="1:18" ht="12.75">
      <c r="A33" s="156">
        <f>A32+1</f>
        <v>6</v>
      </c>
      <c r="B33" s="154"/>
      <c r="C33" s="19"/>
      <c r="D33" s="6" t="s">
        <v>33</v>
      </c>
      <c r="E33" s="175" t="s">
        <v>112</v>
      </c>
      <c r="F33" s="34"/>
      <c r="G33" s="10"/>
      <c r="H33" s="7">
        <v>1160</v>
      </c>
      <c r="I33" s="34"/>
      <c r="J33" s="10"/>
      <c r="K33" s="398">
        <f>F33+G33+H33+I33+J33</f>
        <v>1160</v>
      </c>
      <c r="L33" s="204"/>
      <c r="M33" s="28"/>
      <c r="N33" s="10"/>
      <c r="O33" s="11"/>
      <c r="P33" s="10"/>
      <c r="Q33" s="1128">
        <f>SUM(L33:O33)</f>
        <v>0</v>
      </c>
      <c r="R33" s="404">
        <f t="shared" si="8"/>
        <v>1160</v>
      </c>
    </row>
    <row r="34" spans="1:18" ht="12.75">
      <c r="A34" s="156">
        <v>7</v>
      </c>
      <c r="B34" s="154"/>
      <c r="C34" s="188"/>
      <c r="D34" s="6"/>
      <c r="E34" s="1119"/>
      <c r="F34" s="18"/>
      <c r="G34" s="16"/>
      <c r="H34" s="9"/>
      <c r="I34" s="16"/>
      <c r="J34" s="16"/>
      <c r="K34" s="398"/>
      <c r="L34" s="204"/>
      <c r="M34" s="436"/>
      <c r="N34" s="435"/>
      <c r="O34" s="1125"/>
      <c r="P34" s="435"/>
      <c r="Q34" s="1129"/>
      <c r="R34" s="404">
        <f t="shared" si="8"/>
        <v>0</v>
      </c>
    </row>
    <row r="35" spans="1:18" ht="12.75">
      <c r="A35" s="156">
        <v>8</v>
      </c>
      <c r="B35" s="208">
        <v>2</v>
      </c>
      <c r="C35" s="209" t="s">
        <v>207</v>
      </c>
      <c r="D35" s="210"/>
      <c r="E35" s="211"/>
      <c r="F35" s="429">
        <f aca="true" t="shared" si="11" ref="F35:K35">F36</f>
        <v>0</v>
      </c>
      <c r="G35" s="429">
        <f t="shared" si="11"/>
        <v>0</v>
      </c>
      <c r="H35" s="429">
        <f t="shared" si="11"/>
        <v>330</v>
      </c>
      <c r="I35" s="429">
        <f t="shared" si="11"/>
        <v>0</v>
      </c>
      <c r="J35" s="429">
        <f t="shared" si="11"/>
        <v>0</v>
      </c>
      <c r="K35" s="431">
        <f t="shared" si="11"/>
        <v>330</v>
      </c>
      <c r="L35" s="204"/>
      <c r="M35" s="1121">
        <f>M36</f>
        <v>0</v>
      </c>
      <c r="N35" s="1123">
        <f>N36</f>
        <v>0</v>
      </c>
      <c r="O35" s="1126">
        <f>O36</f>
        <v>0</v>
      </c>
      <c r="P35" s="1123">
        <f>P36</f>
        <v>0</v>
      </c>
      <c r="Q35" s="1130">
        <f>SUM(L35:O35)</f>
        <v>0</v>
      </c>
      <c r="R35" s="430">
        <f t="shared" si="8"/>
        <v>330</v>
      </c>
    </row>
    <row r="36" spans="1:18" ht="12.75">
      <c r="A36" s="156">
        <f>A35+1</f>
        <v>9</v>
      </c>
      <c r="B36" s="153"/>
      <c r="C36" s="158" t="s">
        <v>216</v>
      </c>
      <c r="D36" s="317" t="s">
        <v>404</v>
      </c>
      <c r="E36" s="316"/>
      <c r="F36" s="187">
        <f aca="true" t="shared" si="12" ref="F36:K36">SUM(F37:F39)</f>
        <v>0</v>
      </c>
      <c r="G36" s="187">
        <f t="shared" si="12"/>
        <v>0</v>
      </c>
      <c r="H36" s="187">
        <f t="shared" si="12"/>
        <v>330</v>
      </c>
      <c r="I36" s="187">
        <f t="shared" si="12"/>
        <v>0</v>
      </c>
      <c r="J36" s="187">
        <f t="shared" si="12"/>
        <v>0</v>
      </c>
      <c r="K36" s="1120">
        <f t="shared" si="12"/>
        <v>330</v>
      </c>
      <c r="L36" s="204"/>
      <c r="M36" s="1122">
        <f>SUM(M37:M39)</f>
        <v>0</v>
      </c>
      <c r="N36" s="1124">
        <f>SUM(N37:N39)</f>
        <v>0</v>
      </c>
      <c r="O36" s="1127">
        <f>SUM(O37:O39)</f>
        <v>0</v>
      </c>
      <c r="P36" s="1124">
        <f>SUM(P37:P39)</f>
        <v>0</v>
      </c>
      <c r="Q36" s="1131">
        <f>SUM(L36:O36)</f>
        <v>0</v>
      </c>
      <c r="R36" s="391">
        <f t="shared" si="8"/>
        <v>330</v>
      </c>
    </row>
    <row r="37" spans="1:18" ht="12.75">
      <c r="A37" s="156">
        <f>A36+1</f>
        <v>10</v>
      </c>
      <c r="B37" s="277"/>
      <c r="C37" s="315"/>
      <c r="D37" s="427" t="s">
        <v>31</v>
      </c>
      <c r="E37" s="428" t="s">
        <v>405</v>
      </c>
      <c r="F37" s="18"/>
      <c r="G37" s="16"/>
      <c r="H37" s="9">
        <v>330</v>
      </c>
      <c r="I37" s="16"/>
      <c r="J37" s="16"/>
      <c r="K37" s="398">
        <f>F37+G37+H37+I37+J37</f>
        <v>330</v>
      </c>
      <c r="L37" s="204"/>
      <c r="M37" s="30"/>
      <c r="N37" s="16"/>
      <c r="O37" s="16"/>
      <c r="P37" s="16"/>
      <c r="Q37" s="401">
        <f>SUM(L37:O37)</f>
        <v>0</v>
      </c>
      <c r="R37" s="173">
        <f t="shared" si="8"/>
        <v>330</v>
      </c>
    </row>
    <row r="38" spans="1:18" ht="12.75">
      <c r="A38" s="156">
        <f>A37+1</f>
        <v>11</v>
      </c>
      <c r="B38" s="277"/>
      <c r="C38" s="315"/>
      <c r="D38" s="427" t="s">
        <v>32</v>
      </c>
      <c r="E38" s="428" t="s">
        <v>406</v>
      </c>
      <c r="F38" s="18"/>
      <c r="G38" s="16"/>
      <c r="H38" s="9"/>
      <c r="I38" s="16"/>
      <c r="J38" s="16"/>
      <c r="K38" s="398">
        <f>F38+G38+H38+I38+J38</f>
        <v>0</v>
      </c>
      <c r="L38" s="204"/>
      <c r="M38" s="30"/>
      <c r="N38" s="16"/>
      <c r="O38" s="16"/>
      <c r="P38" s="16"/>
      <c r="Q38" s="401">
        <f>SUM(L38:O38)</f>
        <v>0</v>
      </c>
      <c r="R38" s="173">
        <f t="shared" si="8"/>
        <v>0</v>
      </c>
    </row>
    <row r="39" spans="1:18" ht="13.5" thickBot="1">
      <c r="A39" s="157">
        <f>A38+1</f>
        <v>12</v>
      </c>
      <c r="B39" s="678"/>
      <c r="C39" s="679"/>
      <c r="D39" s="201" t="s">
        <v>33</v>
      </c>
      <c r="E39" s="192"/>
      <c r="F39" s="193"/>
      <c r="G39" s="25"/>
      <c r="H39" s="26"/>
      <c r="I39" s="25"/>
      <c r="J39" s="25"/>
      <c r="K39" s="399">
        <f>F39+G39+H39+I39+J39</f>
        <v>0</v>
      </c>
      <c r="L39" s="676"/>
      <c r="M39" s="31"/>
      <c r="N39" s="25"/>
      <c r="O39" s="25"/>
      <c r="P39" s="25"/>
      <c r="Q39" s="399">
        <f>SUM(L39:O39)</f>
        <v>0</v>
      </c>
      <c r="R39" s="194">
        <f t="shared" si="8"/>
        <v>0</v>
      </c>
    </row>
    <row r="41" ht="13.5" thickBot="1"/>
    <row r="42" spans="1:18" ht="12.75">
      <c r="A42" s="1311" t="s">
        <v>590</v>
      </c>
      <c r="B42" s="1271"/>
      <c r="C42" s="1271"/>
      <c r="D42" s="1271"/>
      <c r="E42" s="1271"/>
      <c r="F42" s="1271"/>
      <c r="G42" s="1271"/>
      <c r="H42" s="1271"/>
      <c r="I42" s="1271"/>
      <c r="J42" s="1271"/>
      <c r="K42" s="1272"/>
      <c r="M42" s="1270" t="s">
        <v>39</v>
      </c>
      <c r="N42" s="1303"/>
      <c r="O42" s="1303"/>
      <c r="P42" s="1303"/>
      <c r="Q42" s="1304"/>
      <c r="R42" s="491" t="s">
        <v>41</v>
      </c>
    </row>
    <row r="43" spans="1:18" ht="12.75">
      <c r="A43" s="1308" t="s">
        <v>40</v>
      </c>
      <c r="B43" s="1309"/>
      <c r="C43" s="1309"/>
      <c r="D43" s="1309"/>
      <c r="E43" s="1309"/>
      <c r="F43" s="1309"/>
      <c r="G43" s="1309"/>
      <c r="H43" s="1309"/>
      <c r="I43" s="1309"/>
      <c r="J43" s="1309"/>
      <c r="K43" s="1310"/>
      <c r="M43" s="1305"/>
      <c r="N43" s="1306"/>
      <c r="O43" s="1306"/>
      <c r="P43" s="1306"/>
      <c r="Q43" s="1307"/>
      <c r="R43" s="646"/>
    </row>
    <row r="44" spans="1:18" ht="13.5" thickBot="1">
      <c r="A44" s="235"/>
      <c r="B44" s="236" t="s">
        <v>182</v>
      </c>
      <c r="C44" s="237" t="s">
        <v>37</v>
      </c>
      <c r="D44" s="1277" t="s">
        <v>38</v>
      </c>
      <c r="E44" s="1312"/>
      <c r="F44" s="1312"/>
      <c r="G44" s="1312"/>
      <c r="H44" s="1312"/>
      <c r="I44" s="1312"/>
      <c r="J44" s="1312"/>
      <c r="K44" s="1278"/>
      <c r="M44" s="1066"/>
      <c r="N44" s="1067"/>
      <c r="O44" s="1067"/>
      <c r="P44" s="1107"/>
      <c r="Q44" s="1107"/>
      <c r="R44" s="646"/>
    </row>
    <row r="45" spans="1:18" ht="12.75">
      <c r="A45" s="238"/>
      <c r="B45" s="239" t="s">
        <v>183</v>
      </c>
      <c r="C45" s="240" t="s">
        <v>181</v>
      </c>
      <c r="D45" s="241"/>
      <c r="E45" s="242" t="s">
        <v>30</v>
      </c>
      <c r="F45" s="1231">
        <v>610</v>
      </c>
      <c r="G45" s="1227">
        <v>620</v>
      </c>
      <c r="H45" s="1231">
        <v>630</v>
      </c>
      <c r="I45" s="1227">
        <v>640</v>
      </c>
      <c r="J45" s="1227">
        <v>650</v>
      </c>
      <c r="K45" s="1286" t="s">
        <v>28</v>
      </c>
      <c r="L45" s="348"/>
      <c r="M45" s="1292">
        <v>711</v>
      </c>
      <c r="N45" s="1227">
        <v>714</v>
      </c>
      <c r="O45" s="1227">
        <v>716</v>
      </c>
      <c r="P45" s="1227">
        <v>717</v>
      </c>
      <c r="Q45" s="1286" t="s">
        <v>28</v>
      </c>
      <c r="R45" s="1132"/>
    </row>
    <row r="46" spans="1:18" ht="13.5" thickBot="1">
      <c r="A46" s="243"/>
      <c r="B46" s="244"/>
      <c r="C46" s="245"/>
      <c r="D46" s="246"/>
      <c r="E46" s="247"/>
      <c r="F46" s="1232"/>
      <c r="G46" s="1228"/>
      <c r="H46" s="1232"/>
      <c r="I46" s="1228"/>
      <c r="J46" s="1228"/>
      <c r="K46" s="1276"/>
      <c r="L46" s="348"/>
      <c r="M46" s="1293"/>
      <c r="N46" s="1228"/>
      <c r="O46" s="1228"/>
      <c r="P46" s="1228"/>
      <c r="Q46" s="1276"/>
      <c r="R46" s="647">
        <v>2012</v>
      </c>
    </row>
    <row r="47" spans="1:18" ht="16.5" thickBot="1" thickTop="1">
      <c r="A47" s="155">
        <v>1</v>
      </c>
      <c r="B47" s="298" t="s">
        <v>410</v>
      </c>
      <c r="C47" s="196"/>
      <c r="D47" s="197"/>
      <c r="E47" s="198"/>
      <c r="F47" s="286">
        <f aca="true" t="shared" si="13" ref="F47:K47">F48+F54</f>
        <v>0</v>
      </c>
      <c r="G47" s="286">
        <f t="shared" si="13"/>
        <v>0</v>
      </c>
      <c r="H47" s="286">
        <f t="shared" si="13"/>
        <v>2820</v>
      </c>
      <c r="I47" s="286">
        <f t="shared" si="13"/>
        <v>0</v>
      </c>
      <c r="J47" s="286">
        <f t="shared" si="13"/>
        <v>0</v>
      </c>
      <c r="K47" s="286">
        <f t="shared" si="13"/>
        <v>2820</v>
      </c>
      <c r="L47" s="333"/>
      <c r="M47" s="252">
        <f>M48+M54</f>
        <v>0</v>
      </c>
      <c r="N47" s="252">
        <f>N48+N54</f>
        <v>0</v>
      </c>
      <c r="O47" s="252">
        <f>O48+O54</f>
        <v>0</v>
      </c>
      <c r="P47" s="252">
        <f>P48+P54</f>
        <v>0</v>
      </c>
      <c r="Q47" s="400">
        <f>Q48+Q54</f>
        <v>0</v>
      </c>
      <c r="R47" s="200">
        <f aca="true" t="shared" si="14" ref="R47:R58">K47+Q47</f>
        <v>2820</v>
      </c>
    </row>
    <row r="48" spans="1:18" ht="13.5" thickTop="1">
      <c r="A48" s="156">
        <f>A47+1</f>
        <v>2</v>
      </c>
      <c r="B48" s="248">
        <v>1</v>
      </c>
      <c r="C48" s="249" t="s">
        <v>164</v>
      </c>
      <c r="D48" s="250"/>
      <c r="E48" s="251"/>
      <c r="F48" s="272">
        <f aca="true" t="shared" si="15" ref="F48:K48">F49</f>
        <v>0</v>
      </c>
      <c r="G48" s="272">
        <f t="shared" si="15"/>
        <v>0</v>
      </c>
      <c r="H48" s="272">
        <f t="shared" si="15"/>
        <v>2490</v>
      </c>
      <c r="I48" s="272">
        <f t="shared" si="15"/>
        <v>0</v>
      </c>
      <c r="J48" s="272">
        <f t="shared" si="15"/>
        <v>0</v>
      </c>
      <c r="K48" s="272">
        <f t="shared" si="15"/>
        <v>2490</v>
      </c>
      <c r="L48" s="287"/>
      <c r="M48" s="279">
        <f>M49</f>
        <v>0</v>
      </c>
      <c r="N48" s="279">
        <f>N49</f>
        <v>0</v>
      </c>
      <c r="O48" s="279">
        <f>O49</f>
        <v>0</v>
      </c>
      <c r="P48" s="279">
        <f>P49</f>
        <v>0</v>
      </c>
      <c r="Q48" s="403">
        <f>M48+N48+O48+P48</f>
        <v>0</v>
      </c>
      <c r="R48" s="273">
        <f t="shared" si="14"/>
        <v>2490</v>
      </c>
    </row>
    <row r="49" spans="1:18" ht="12.75">
      <c r="A49" s="156">
        <f>A48+1</f>
        <v>3</v>
      </c>
      <c r="B49" s="154"/>
      <c r="C49" s="158" t="s">
        <v>216</v>
      </c>
      <c r="D49" s="160" t="s">
        <v>217</v>
      </c>
      <c r="E49" s="167"/>
      <c r="F49" s="170">
        <f aca="true" t="shared" si="16" ref="F49:K49">SUM(F50:F52)</f>
        <v>0</v>
      </c>
      <c r="G49" s="170">
        <f t="shared" si="16"/>
        <v>0</v>
      </c>
      <c r="H49" s="170">
        <f t="shared" si="16"/>
        <v>2490</v>
      </c>
      <c r="I49" s="170">
        <f t="shared" si="16"/>
        <v>0</v>
      </c>
      <c r="J49" s="170">
        <f t="shared" si="16"/>
        <v>0</v>
      </c>
      <c r="K49" s="170">
        <f t="shared" si="16"/>
        <v>2490</v>
      </c>
      <c r="L49" s="334"/>
      <c r="M49" s="183">
        <f>SUM(M50:M52)</f>
        <v>0</v>
      </c>
      <c r="N49" s="183">
        <f>SUM(N50:N52)</f>
        <v>0</v>
      </c>
      <c r="O49" s="183">
        <f>SUM(O50:O52)</f>
        <v>0</v>
      </c>
      <c r="P49" s="183">
        <f>SUM(P50:P52)</f>
        <v>0</v>
      </c>
      <c r="Q49" s="402">
        <f>M49+N49+O49+P49</f>
        <v>0</v>
      </c>
      <c r="R49" s="178">
        <f t="shared" si="14"/>
        <v>2490</v>
      </c>
    </row>
    <row r="50" spans="1:18" ht="12.75">
      <c r="A50" s="156">
        <f>A49+1</f>
        <v>4</v>
      </c>
      <c r="B50" s="154"/>
      <c r="C50" s="19"/>
      <c r="D50" s="6" t="s">
        <v>31</v>
      </c>
      <c r="E50" s="175" t="s">
        <v>111</v>
      </c>
      <c r="F50" s="34"/>
      <c r="G50" s="10"/>
      <c r="H50" s="7">
        <v>1330</v>
      </c>
      <c r="I50" s="34"/>
      <c r="J50" s="10"/>
      <c r="K50" s="398">
        <f>F50+G50+H50+I50+J50</f>
        <v>1330</v>
      </c>
      <c r="L50" s="204"/>
      <c r="M50" s="28"/>
      <c r="N50" s="10"/>
      <c r="O50" s="10"/>
      <c r="P50" s="10"/>
      <c r="Q50" s="398">
        <f>SUM(L50:O50)</f>
        <v>0</v>
      </c>
      <c r="R50" s="404">
        <f t="shared" si="14"/>
        <v>1330</v>
      </c>
    </row>
    <row r="51" spans="1:18" ht="12.75">
      <c r="A51" s="156">
        <f>A50+1</f>
        <v>5</v>
      </c>
      <c r="B51" s="154"/>
      <c r="C51" s="19"/>
      <c r="D51" s="6" t="s">
        <v>32</v>
      </c>
      <c r="E51" s="175" t="s">
        <v>408</v>
      </c>
      <c r="F51" s="34"/>
      <c r="G51" s="10"/>
      <c r="H51" s="7"/>
      <c r="I51" s="34"/>
      <c r="J51" s="10"/>
      <c r="K51" s="398">
        <f>F51+G51+H51+I51+J51</f>
        <v>0</v>
      </c>
      <c r="L51" s="204"/>
      <c r="M51" s="28"/>
      <c r="N51" s="10"/>
      <c r="O51" s="10"/>
      <c r="P51" s="10"/>
      <c r="Q51" s="398">
        <f>M51+N51+O51+P51</f>
        <v>0</v>
      </c>
      <c r="R51" s="404">
        <f t="shared" si="14"/>
        <v>0</v>
      </c>
    </row>
    <row r="52" spans="1:18" ht="12.75">
      <c r="A52" s="156">
        <f>A51+1</f>
        <v>6</v>
      </c>
      <c r="B52" s="154"/>
      <c r="C52" s="19"/>
      <c r="D52" s="6" t="s">
        <v>33</v>
      </c>
      <c r="E52" s="175" t="s">
        <v>112</v>
      </c>
      <c r="F52" s="34"/>
      <c r="G52" s="10"/>
      <c r="H52" s="7">
        <v>1160</v>
      </c>
      <c r="I52" s="34"/>
      <c r="J52" s="10"/>
      <c r="K52" s="398">
        <f>F52+G52+H52+I52+J52</f>
        <v>1160</v>
      </c>
      <c r="L52" s="204"/>
      <c r="M52" s="28"/>
      <c r="N52" s="10"/>
      <c r="O52" s="11"/>
      <c r="P52" s="10"/>
      <c r="Q52" s="1128">
        <f>SUM(L52:O52)</f>
        <v>0</v>
      </c>
      <c r="R52" s="404">
        <f t="shared" si="14"/>
        <v>1160</v>
      </c>
    </row>
    <row r="53" spans="1:18" ht="12.75">
      <c r="A53" s="156">
        <v>7</v>
      </c>
      <c r="B53" s="154"/>
      <c r="C53" s="188"/>
      <c r="D53" s="6"/>
      <c r="E53" s="1119"/>
      <c r="F53" s="18"/>
      <c r="G53" s="16"/>
      <c r="H53" s="9"/>
      <c r="I53" s="16"/>
      <c r="J53" s="16"/>
      <c r="K53" s="398"/>
      <c r="L53" s="204"/>
      <c r="M53" s="436"/>
      <c r="N53" s="435"/>
      <c r="O53" s="1125"/>
      <c r="P53" s="435"/>
      <c r="Q53" s="1129"/>
      <c r="R53" s="404">
        <f t="shared" si="14"/>
        <v>0</v>
      </c>
    </row>
    <row r="54" spans="1:18" ht="12.75">
      <c r="A54" s="156">
        <v>8</v>
      </c>
      <c r="B54" s="208">
        <v>2</v>
      </c>
      <c r="C54" s="209" t="s">
        <v>207</v>
      </c>
      <c r="D54" s="210"/>
      <c r="E54" s="211"/>
      <c r="F54" s="429">
        <f aca="true" t="shared" si="17" ref="F54:K54">F55</f>
        <v>0</v>
      </c>
      <c r="G54" s="429">
        <f t="shared" si="17"/>
        <v>0</v>
      </c>
      <c r="H54" s="429">
        <f t="shared" si="17"/>
        <v>330</v>
      </c>
      <c r="I54" s="429">
        <f t="shared" si="17"/>
        <v>0</v>
      </c>
      <c r="J54" s="429">
        <f t="shared" si="17"/>
        <v>0</v>
      </c>
      <c r="K54" s="431">
        <f t="shared" si="17"/>
        <v>330</v>
      </c>
      <c r="L54" s="204"/>
      <c r="M54" s="1121">
        <f>M55</f>
        <v>0</v>
      </c>
      <c r="N54" s="1123">
        <f>N55</f>
        <v>0</v>
      </c>
      <c r="O54" s="1126">
        <f>O55</f>
        <v>0</v>
      </c>
      <c r="P54" s="1123">
        <f>P55</f>
        <v>0</v>
      </c>
      <c r="Q54" s="1130">
        <f>SUM(L54:O54)</f>
        <v>0</v>
      </c>
      <c r="R54" s="430">
        <f t="shared" si="14"/>
        <v>330</v>
      </c>
    </row>
    <row r="55" spans="1:18" ht="12.75">
      <c r="A55" s="156">
        <f>A54+1</f>
        <v>9</v>
      </c>
      <c r="B55" s="153"/>
      <c r="C55" s="158" t="s">
        <v>216</v>
      </c>
      <c r="D55" s="317" t="s">
        <v>404</v>
      </c>
      <c r="E55" s="316"/>
      <c r="F55" s="187">
        <f aca="true" t="shared" si="18" ref="F55:K55">SUM(F56:F58)</f>
        <v>0</v>
      </c>
      <c r="G55" s="187">
        <f t="shared" si="18"/>
        <v>0</v>
      </c>
      <c r="H55" s="187">
        <f t="shared" si="18"/>
        <v>330</v>
      </c>
      <c r="I55" s="187">
        <f t="shared" si="18"/>
        <v>0</v>
      </c>
      <c r="J55" s="187">
        <f t="shared" si="18"/>
        <v>0</v>
      </c>
      <c r="K55" s="1120">
        <f t="shared" si="18"/>
        <v>330</v>
      </c>
      <c r="L55" s="204"/>
      <c r="M55" s="1122">
        <f>SUM(M56:M58)</f>
        <v>0</v>
      </c>
      <c r="N55" s="1124">
        <f>SUM(N56:N58)</f>
        <v>0</v>
      </c>
      <c r="O55" s="1127">
        <f>SUM(O56:O58)</f>
        <v>0</v>
      </c>
      <c r="P55" s="1124">
        <f>SUM(P56:P58)</f>
        <v>0</v>
      </c>
      <c r="Q55" s="1131">
        <f>SUM(L55:O55)</f>
        <v>0</v>
      </c>
      <c r="R55" s="391">
        <f t="shared" si="14"/>
        <v>330</v>
      </c>
    </row>
    <row r="56" spans="1:18" ht="12.75">
      <c r="A56" s="156">
        <f>A55+1</f>
        <v>10</v>
      </c>
      <c r="B56" s="277"/>
      <c r="C56" s="315"/>
      <c r="D56" s="427" t="s">
        <v>31</v>
      </c>
      <c r="E56" s="428" t="s">
        <v>405</v>
      </c>
      <c r="F56" s="18"/>
      <c r="G56" s="16"/>
      <c r="H56" s="9">
        <v>330</v>
      </c>
      <c r="I56" s="16"/>
      <c r="J56" s="16"/>
      <c r="K56" s="398">
        <f>F56+G56+H56+I56+J56</f>
        <v>330</v>
      </c>
      <c r="L56" s="204"/>
      <c r="M56" s="30"/>
      <c r="N56" s="16"/>
      <c r="O56" s="16"/>
      <c r="P56" s="16"/>
      <c r="Q56" s="401">
        <f>SUM(L56:O56)</f>
        <v>0</v>
      </c>
      <c r="R56" s="173">
        <f t="shared" si="14"/>
        <v>330</v>
      </c>
    </row>
    <row r="57" spans="1:18" ht="12.75">
      <c r="A57" s="156">
        <f>A56+1</f>
        <v>11</v>
      </c>
      <c r="B57" s="277"/>
      <c r="C57" s="315"/>
      <c r="D57" s="427" t="s">
        <v>32</v>
      </c>
      <c r="E57" s="428" t="s">
        <v>406</v>
      </c>
      <c r="F57" s="18"/>
      <c r="G57" s="16"/>
      <c r="H57" s="9"/>
      <c r="I57" s="16"/>
      <c r="J57" s="16"/>
      <c r="K57" s="398">
        <f>F57+G57+H57+I57+J57</f>
        <v>0</v>
      </c>
      <c r="L57" s="204"/>
      <c r="M57" s="30"/>
      <c r="N57" s="16"/>
      <c r="O57" s="16"/>
      <c r="P57" s="16"/>
      <c r="Q57" s="401">
        <f>SUM(L57:O57)</f>
        <v>0</v>
      </c>
      <c r="R57" s="173">
        <f t="shared" si="14"/>
        <v>0</v>
      </c>
    </row>
    <row r="58" spans="1:18" ht="13.5" thickBot="1">
      <c r="A58" s="157">
        <f>A57+1</f>
        <v>12</v>
      </c>
      <c r="B58" s="678"/>
      <c r="C58" s="679"/>
      <c r="D58" s="201" t="s">
        <v>33</v>
      </c>
      <c r="E58" s="192"/>
      <c r="F58" s="193"/>
      <c r="G58" s="25"/>
      <c r="H58" s="26"/>
      <c r="I58" s="25"/>
      <c r="J58" s="25"/>
      <c r="K58" s="399">
        <f>F58+G58+H58+I58+J58</f>
        <v>0</v>
      </c>
      <c r="L58" s="676"/>
      <c r="M58" s="31"/>
      <c r="N58" s="25"/>
      <c r="O58" s="25"/>
      <c r="P58" s="25"/>
      <c r="Q58" s="399">
        <f>SUM(L58:O58)</f>
        <v>0</v>
      </c>
      <c r="R58" s="194">
        <f t="shared" si="14"/>
        <v>0</v>
      </c>
    </row>
  </sheetData>
  <sheetProtection/>
  <mergeCells count="45">
    <mergeCell ref="Q26:Q27"/>
    <mergeCell ref="F26:F27"/>
    <mergeCell ref="H26:H27"/>
    <mergeCell ref="J26:J27"/>
    <mergeCell ref="A42:K42"/>
    <mergeCell ref="P45:P46"/>
    <mergeCell ref="Q45:Q46"/>
    <mergeCell ref="D44:K44"/>
    <mergeCell ref="F45:F46"/>
    <mergeCell ref="H45:H46"/>
    <mergeCell ref="J7:J8"/>
    <mergeCell ref="F7:F8"/>
    <mergeCell ref="G7:G8"/>
    <mergeCell ref="H7:H8"/>
    <mergeCell ref="I7:I8"/>
    <mergeCell ref="A23:K23"/>
    <mergeCell ref="M23:Q24"/>
    <mergeCell ref="A24:K24"/>
    <mergeCell ref="G26:G27"/>
    <mergeCell ref="I26:I27"/>
    <mergeCell ref="K26:K27"/>
    <mergeCell ref="M26:M27"/>
    <mergeCell ref="N26:N27"/>
    <mergeCell ref="D25:K25"/>
    <mergeCell ref="O26:O27"/>
    <mergeCell ref="P26:P27"/>
    <mergeCell ref="M4:Q5"/>
    <mergeCell ref="A4:K4"/>
    <mergeCell ref="A5:K5"/>
    <mergeCell ref="O7:O8"/>
    <mergeCell ref="N7:N8"/>
    <mergeCell ref="P7:P8"/>
    <mergeCell ref="D6:K6"/>
    <mergeCell ref="K7:K8"/>
    <mergeCell ref="Q7:Q8"/>
    <mergeCell ref="M7:M8"/>
    <mergeCell ref="M42:Q43"/>
    <mergeCell ref="A43:K43"/>
    <mergeCell ref="G45:G46"/>
    <mergeCell ref="I45:I46"/>
    <mergeCell ref="K45:K46"/>
    <mergeCell ref="M45:M46"/>
    <mergeCell ref="O45:O46"/>
    <mergeCell ref="J45:J46"/>
    <mergeCell ref="N45:N46"/>
  </mergeCells>
  <printOptions/>
  <pageMargins left="0.2755905511811024" right="0.15748031496062992" top="0.7480314960629921" bottom="0.5118110236220472" header="0.5118110236220472" footer="0.31496062992125984"/>
  <pageSetup fitToHeight="1" fitToWidth="1" horizontalDpi="600" verticalDpi="600" orientation="landscape" paperSize="9" scale="9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7"/>
  <sheetViews>
    <sheetView zoomScalePageLayoutView="0" workbookViewId="0" topLeftCell="A1">
      <selection activeCell="L67" sqref="A1:L67"/>
    </sheetView>
  </sheetViews>
  <sheetFormatPr defaultColWidth="9.140625" defaultRowHeight="12.75"/>
  <cols>
    <col min="1" max="1" width="14.00390625" style="0" customWidth="1"/>
    <col min="4" max="4" width="7.28125" style="0" customWidth="1"/>
    <col min="5" max="11" width="4.28125" style="0" customWidth="1"/>
  </cols>
  <sheetData>
    <row r="1" ht="18.75">
      <c r="A1" s="437" t="s">
        <v>473</v>
      </c>
    </row>
    <row r="3" spans="1:7" ht="20.25">
      <c r="A3" s="487" t="s">
        <v>259</v>
      </c>
      <c r="B3" s="485" t="s">
        <v>474</v>
      </c>
      <c r="C3" s="485"/>
      <c r="D3" s="485"/>
      <c r="E3" s="485"/>
      <c r="F3" s="496"/>
      <c r="G3" s="496"/>
    </row>
    <row r="4" spans="1:7" ht="12.75">
      <c r="A4" s="485"/>
      <c r="B4" s="485"/>
      <c r="C4" s="485"/>
      <c r="D4" s="485"/>
      <c r="E4" s="485"/>
      <c r="F4" s="496"/>
      <c r="G4" s="496"/>
    </row>
    <row r="5" spans="1:7" ht="12.75">
      <c r="A5" s="653"/>
      <c r="B5" s="653"/>
      <c r="C5" s="653"/>
      <c r="D5" s="653"/>
      <c r="E5" s="653"/>
      <c r="F5" s="654"/>
      <c r="G5" s="654"/>
    </row>
    <row r="6" spans="1:7" ht="15.75">
      <c r="A6" s="465" t="s">
        <v>475</v>
      </c>
      <c r="B6" s="465"/>
      <c r="C6" s="465"/>
      <c r="D6" s="465"/>
      <c r="E6" s="465"/>
      <c r="F6" s="465"/>
      <c r="G6" s="465"/>
    </row>
    <row r="7" spans="1:7" ht="21" thickBot="1">
      <c r="A7" s="656"/>
      <c r="B7" s="655"/>
      <c r="C7" s="655"/>
      <c r="D7" s="655"/>
      <c r="E7" s="655"/>
      <c r="F7" s="255"/>
      <c r="G7" s="255"/>
    </row>
    <row r="8" spans="1:6" ht="18" thickBot="1" thickTop="1">
      <c r="A8" s="514" t="s">
        <v>262</v>
      </c>
      <c r="B8" s="515">
        <v>2010</v>
      </c>
      <c r="C8" s="515">
        <v>2011</v>
      </c>
      <c r="D8" s="516">
        <v>2012</v>
      </c>
      <c r="F8" s="513" t="s">
        <v>280</v>
      </c>
    </row>
    <row r="9" spans="1:6" ht="26.25">
      <c r="A9" s="533" t="s">
        <v>292</v>
      </c>
      <c r="B9" s="530">
        <v>352490</v>
      </c>
      <c r="C9" s="530">
        <v>2490</v>
      </c>
      <c r="D9" s="917">
        <v>2490</v>
      </c>
      <c r="F9" s="512" t="s">
        <v>350</v>
      </c>
    </row>
    <row r="10" spans="1:6" ht="17.25" thickBot="1">
      <c r="A10" s="518" t="s">
        <v>598</v>
      </c>
      <c r="B10" s="471"/>
      <c r="C10" s="471"/>
      <c r="D10" s="918"/>
      <c r="F10" s="512" t="s">
        <v>607</v>
      </c>
    </row>
    <row r="11" spans="1:6" ht="17.25" thickTop="1">
      <c r="A11" s="521"/>
      <c r="B11" s="503"/>
      <c r="C11" s="503"/>
      <c r="D11" s="919"/>
      <c r="F11" s="512" t="s">
        <v>608</v>
      </c>
    </row>
    <row r="12" spans="1:6" ht="17.25" thickBot="1">
      <c r="A12" s="518"/>
      <c r="B12" s="471"/>
      <c r="C12" s="471"/>
      <c r="D12" s="920"/>
      <c r="F12" s="512"/>
    </row>
    <row r="13" ht="13.5" thickTop="1"/>
    <row r="14" ht="13.5" thickBot="1"/>
    <row r="15" spans="1:11" ht="14.25" thickBot="1" thickTop="1">
      <c r="A15" s="474" t="s">
        <v>285</v>
      </c>
      <c r="B15" s="1253" t="s">
        <v>477</v>
      </c>
      <c r="C15" s="1254"/>
      <c r="D15" s="1254"/>
      <c r="E15" s="1254"/>
      <c r="F15" s="1254"/>
      <c r="G15" s="1254"/>
      <c r="H15" s="1254"/>
      <c r="I15" s="1254"/>
      <c r="J15" s="1254"/>
      <c r="K15" s="1255"/>
    </row>
    <row r="16" spans="1:11" ht="13.5" thickBot="1">
      <c r="A16" s="475" t="s">
        <v>264</v>
      </c>
      <c r="B16" s="1256" t="s">
        <v>476</v>
      </c>
      <c r="C16" s="1257"/>
      <c r="D16" s="1257"/>
      <c r="E16" s="1257"/>
      <c r="F16" s="1257"/>
      <c r="G16" s="1257"/>
      <c r="H16" s="1257"/>
      <c r="I16" s="1257"/>
      <c r="J16" s="1257"/>
      <c r="K16" s="1258"/>
    </row>
    <row r="17" spans="1:11" ht="26.25" thickBot="1">
      <c r="A17" s="506" t="s">
        <v>265</v>
      </c>
      <c r="B17" s="1259" t="s">
        <v>266</v>
      </c>
      <c r="C17" s="1260"/>
      <c r="D17" s="1250" t="s">
        <v>478</v>
      </c>
      <c r="E17" s="1251"/>
      <c r="F17" s="1251"/>
      <c r="G17" s="1251"/>
      <c r="H17" s="1251"/>
      <c r="I17" s="1251"/>
      <c r="J17" s="1251"/>
      <c r="K17" s="1252"/>
    </row>
    <row r="18" spans="1:5" ht="14.25" thickBot="1">
      <c r="A18" s="477" t="s">
        <v>267</v>
      </c>
      <c r="B18" s="482" t="s">
        <v>592</v>
      </c>
      <c r="C18" s="478" t="s">
        <v>269</v>
      </c>
      <c r="D18" s="478" t="s">
        <v>270</v>
      </c>
      <c r="E18" s="480"/>
    </row>
    <row r="19" spans="1:5" ht="26.25" thickBot="1">
      <c r="A19" s="477" t="s">
        <v>271</v>
      </c>
      <c r="B19" s="478">
        <v>48</v>
      </c>
      <c r="C19" s="478">
        <v>48</v>
      </c>
      <c r="D19" s="478">
        <v>48</v>
      </c>
      <c r="E19" s="480"/>
    </row>
    <row r="20" spans="1:5" ht="26.25" thickBot="1">
      <c r="A20" s="477" t="s">
        <v>274</v>
      </c>
      <c r="B20" s="478"/>
      <c r="C20" s="478"/>
      <c r="D20" s="478"/>
      <c r="E20" s="480"/>
    </row>
    <row r="21" spans="1:11" ht="26.25" thickBot="1">
      <c r="A21" s="506" t="s">
        <v>265</v>
      </c>
      <c r="B21" s="1259" t="s">
        <v>266</v>
      </c>
      <c r="C21" s="1260"/>
      <c r="D21" s="1250" t="s">
        <v>517</v>
      </c>
      <c r="E21" s="1251"/>
      <c r="F21" s="1251"/>
      <c r="G21" s="1251"/>
      <c r="H21" s="1251"/>
      <c r="I21" s="1251"/>
      <c r="J21" s="1251"/>
      <c r="K21" s="1252"/>
    </row>
    <row r="22" spans="1:4" ht="14.25" thickBot="1">
      <c r="A22" s="477" t="s">
        <v>267</v>
      </c>
      <c r="B22" s="482" t="s">
        <v>592</v>
      </c>
      <c r="C22" s="478" t="s">
        <v>269</v>
      </c>
      <c r="D22" s="478" t="s">
        <v>270</v>
      </c>
    </row>
    <row r="23" spans="1:4" ht="26.25" thickBot="1">
      <c r="A23" s="477" t="s">
        <v>271</v>
      </c>
      <c r="B23" s="478">
        <v>100</v>
      </c>
      <c r="C23" s="478">
        <v>100</v>
      </c>
      <c r="D23" s="478">
        <v>100</v>
      </c>
    </row>
    <row r="24" spans="1:4" ht="26.25" thickBot="1">
      <c r="A24" s="657" t="s">
        <v>274</v>
      </c>
      <c r="B24" s="658"/>
      <c r="C24" s="658"/>
      <c r="D24" s="658"/>
    </row>
    <row r="25" ht="14.25" thickBot="1" thickTop="1"/>
    <row r="26" spans="1:11" ht="14.25" thickBot="1" thickTop="1">
      <c r="A26" s="474" t="s">
        <v>285</v>
      </c>
      <c r="B26" s="1253" t="s">
        <v>470</v>
      </c>
      <c r="C26" s="1254"/>
      <c r="D26" s="1254"/>
      <c r="E26" s="1254"/>
      <c r="F26" s="1254"/>
      <c r="G26" s="1254"/>
      <c r="H26" s="1254"/>
      <c r="I26" s="1254"/>
      <c r="J26" s="1254"/>
      <c r="K26" s="1255"/>
    </row>
    <row r="27" spans="1:11" ht="13.5" thickBot="1">
      <c r="A27" s="475" t="s">
        <v>264</v>
      </c>
      <c r="B27" s="1256" t="s">
        <v>479</v>
      </c>
      <c r="C27" s="1257"/>
      <c r="D27" s="1257"/>
      <c r="E27" s="1257"/>
      <c r="F27" s="1257"/>
      <c r="G27" s="1257"/>
      <c r="H27" s="1257"/>
      <c r="I27" s="1257"/>
      <c r="J27" s="1257"/>
      <c r="K27" s="1258"/>
    </row>
    <row r="28" spans="1:11" ht="26.25" thickBot="1">
      <c r="A28" s="506" t="s">
        <v>265</v>
      </c>
      <c r="B28" s="1259" t="s">
        <v>266</v>
      </c>
      <c r="C28" s="1260"/>
      <c r="D28" s="1250" t="s">
        <v>480</v>
      </c>
      <c r="E28" s="1251"/>
      <c r="F28" s="1251"/>
      <c r="G28" s="1251"/>
      <c r="H28" s="1251"/>
      <c r="I28" s="1251"/>
      <c r="J28" s="1251"/>
      <c r="K28" s="1252"/>
    </row>
    <row r="29" spans="1:5" ht="14.25" thickBot="1">
      <c r="A29" s="477" t="s">
        <v>267</v>
      </c>
      <c r="B29" s="482" t="s">
        <v>592</v>
      </c>
      <c r="C29" s="478" t="s">
        <v>269</v>
      </c>
      <c r="D29" s="478" t="s">
        <v>270</v>
      </c>
      <c r="E29" s="480"/>
    </row>
    <row r="30" spans="1:5" ht="26.25" thickBot="1">
      <c r="A30" s="477" t="s">
        <v>271</v>
      </c>
      <c r="B30" s="648">
        <v>48</v>
      </c>
      <c r="C30" s="648">
        <v>48</v>
      </c>
      <c r="D30" s="648">
        <v>48</v>
      </c>
      <c r="E30" s="480"/>
    </row>
    <row r="31" spans="1:5" ht="26.25" thickBot="1">
      <c r="A31" s="477" t="s">
        <v>274</v>
      </c>
      <c r="B31" s="478"/>
      <c r="C31" s="478"/>
      <c r="D31" s="478"/>
      <c r="E31" s="480"/>
    </row>
    <row r="32" spans="1:11" ht="26.25" customHeight="1" thickBot="1">
      <c r="A32" s="506" t="s">
        <v>265</v>
      </c>
      <c r="B32" s="1259" t="s">
        <v>266</v>
      </c>
      <c r="C32" s="1260"/>
      <c r="D32" s="1250" t="s">
        <v>481</v>
      </c>
      <c r="E32" s="1251"/>
      <c r="F32" s="1251"/>
      <c r="G32" s="1251"/>
      <c r="H32" s="1251"/>
      <c r="I32" s="1251"/>
      <c r="J32" s="1251"/>
      <c r="K32" s="1252"/>
    </row>
    <row r="33" spans="1:4" ht="14.25" thickBot="1">
      <c r="A33" s="477" t="s">
        <v>267</v>
      </c>
      <c r="B33" s="482" t="s">
        <v>592</v>
      </c>
      <c r="C33" s="478" t="s">
        <v>269</v>
      </c>
      <c r="D33" s="478" t="s">
        <v>270</v>
      </c>
    </row>
    <row r="34" spans="1:4" ht="26.25" thickBot="1">
      <c r="A34" s="477" t="s">
        <v>271</v>
      </c>
      <c r="B34" s="478">
        <v>3</v>
      </c>
      <c r="C34" s="478">
        <v>8</v>
      </c>
      <c r="D34" s="478">
        <v>0</v>
      </c>
    </row>
    <row r="35" spans="1:4" ht="26.25" thickBot="1">
      <c r="A35" s="477" t="s">
        <v>274</v>
      </c>
      <c r="B35" s="478"/>
      <c r="C35" s="478"/>
      <c r="D35" s="478"/>
    </row>
    <row r="37" spans="1:7" ht="15.75">
      <c r="A37" s="465" t="s">
        <v>482</v>
      </c>
      <c r="B37" s="465"/>
      <c r="C37" s="465"/>
      <c r="D37" s="465"/>
      <c r="E37" s="465"/>
      <c r="F37" s="465"/>
      <c r="G37" s="465"/>
    </row>
    <row r="38" spans="1:7" ht="21" thickBot="1">
      <c r="A38" s="656"/>
      <c r="B38" s="655"/>
      <c r="C38" s="655"/>
      <c r="D38" s="655"/>
      <c r="E38" s="655"/>
      <c r="F38" s="255"/>
      <c r="G38" s="255"/>
    </row>
    <row r="39" spans="1:6" ht="18" thickBot="1" thickTop="1">
      <c r="A39" s="514" t="s">
        <v>262</v>
      </c>
      <c r="B39" s="515">
        <v>2010</v>
      </c>
      <c r="C39" s="515">
        <v>2011</v>
      </c>
      <c r="D39" s="516">
        <v>2012</v>
      </c>
      <c r="F39" s="513" t="s">
        <v>280</v>
      </c>
    </row>
    <row r="40" spans="1:6" ht="26.25">
      <c r="A40" s="533" t="s">
        <v>292</v>
      </c>
      <c r="B40" s="530">
        <v>330</v>
      </c>
      <c r="C40" s="530">
        <v>330</v>
      </c>
      <c r="D40" s="917">
        <v>330</v>
      </c>
      <c r="F40" s="512" t="s">
        <v>350</v>
      </c>
    </row>
    <row r="41" spans="1:6" ht="17.25" thickBot="1">
      <c r="A41" s="518" t="s">
        <v>605</v>
      </c>
      <c r="B41" s="471"/>
      <c r="C41" s="471"/>
      <c r="D41" s="918"/>
      <c r="F41" s="512" t="s">
        <v>609</v>
      </c>
    </row>
    <row r="42" spans="1:6" ht="17.25" thickTop="1">
      <c r="A42" s="521"/>
      <c r="B42" s="503"/>
      <c r="C42" s="503"/>
      <c r="D42" s="919"/>
      <c r="F42" s="512"/>
    </row>
    <row r="43" spans="1:6" ht="17.25" thickBot="1">
      <c r="A43" s="518"/>
      <c r="B43" s="471"/>
      <c r="C43" s="471"/>
      <c r="D43" s="920"/>
      <c r="F43" s="512"/>
    </row>
    <row r="44" ht="13.5" thickTop="1"/>
    <row r="45" ht="13.5" thickBot="1"/>
    <row r="46" spans="1:11" ht="14.25" thickBot="1" thickTop="1">
      <c r="A46" s="474" t="s">
        <v>285</v>
      </c>
      <c r="B46" s="1253" t="s">
        <v>477</v>
      </c>
      <c r="C46" s="1254"/>
      <c r="D46" s="1254"/>
      <c r="E46" s="1254"/>
      <c r="F46" s="1254"/>
      <c r="G46" s="1254"/>
      <c r="H46" s="1254"/>
      <c r="I46" s="1254"/>
      <c r="J46" s="1254"/>
      <c r="K46" s="1255"/>
    </row>
    <row r="47" spans="1:11" ht="13.5" thickBot="1">
      <c r="A47" s="475" t="s">
        <v>264</v>
      </c>
      <c r="B47" s="1256" t="s">
        <v>483</v>
      </c>
      <c r="C47" s="1257"/>
      <c r="D47" s="1257"/>
      <c r="E47" s="1257"/>
      <c r="F47" s="1257"/>
      <c r="G47" s="1257"/>
      <c r="H47" s="1257"/>
      <c r="I47" s="1257"/>
      <c r="J47" s="1257"/>
      <c r="K47" s="1258"/>
    </row>
    <row r="48" spans="1:11" ht="26.25" thickBot="1">
      <c r="A48" s="506" t="s">
        <v>265</v>
      </c>
      <c r="B48" s="1259" t="s">
        <v>266</v>
      </c>
      <c r="C48" s="1260"/>
      <c r="D48" s="1250" t="s">
        <v>484</v>
      </c>
      <c r="E48" s="1251"/>
      <c r="F48" s="1251"/>
      <c r="G48" s="1251"/>
      <c r="H48" s="1251"/>
      <c r="I48" s="1251"/>
      <c r="J48" s="1251"/>
      <c r="K48" s="1252"/>
    </row>
    <row r="49" spans="1:5" ht="14.25" thickBot="1">
      <c r="A49" s="477" t="s">
        <v>267</v>
      </c>
      <c r="B49" s="482" t="s">
        <v>592</v>
      </c>
      <c r="C49" s="478" t="s">
        <v>269</v>
      </c>
      <c r="D49" s="478" t="s">
        <v>270</v>
      </c>
      <c r="E49" s="480"/>
    </row>
    <row r="50" spans="1:5" ht="26.25" thickBot="1">
      <c r="A50" s="477" t="s">
        <v>271</v>
      </c>
      <c r="B50" s="478">
        <v>3600</v>
      </c>
      <c r="C50" s="478">
        <v>3600</v>
      </c>
      <c r="D50" s="478">
        <v>3600</v>
      </c>
      <c r="E50" s="480"/>
    </row>
    <row r="51" spans="1:5" ht="26.25" thickBot="1">
      <c r="A51" s="477" t="s">
        <v>274</v>
      </c>
      <c r="B51" s="478"/>
      <c r="C51" s="478"/>
      <c r="D51" s="478"/>
      <c r="E51" s="480"/>
    </row>
    <row r="52" spans="1:11" ht="26.25" thickBot="1">
      <c r="A52" s="506" t="s">
        <v>265</v>
      </c>
      <c r="B52" s="1259" t="s">
        <v>266</v>
      </c>
      <c r="C52" s="1260"/>
      <c r="D52" s="1250" t="s">
        <v>485</v>
      </c>
      <c r="E52" s="1251"/>
      <c r="F52" s="1251"/>
      <c r="G52" s="1251"/>
      <c r="H52" s="1251"/>
      <c r="I52" s="1251"/>
      <c r="J52" s="1251"/>
      <c r="K52" s="1252"/>
    </row>
    <row r="53" spans="1:4" ht="14.25" thickBot="1">
      <c r="A53" s="477" t="s">
        <v>267</v>
      </c>
      <c r="B53" s="482" t="s">
        <v>592</v>
      </c>
      <c r="C53" s="478" t="s">
        <v>269</v>
      </c>
      <c r="D53" s="478" t="s">
        <v>270</v>
      </c>
    </row>
    <row r="54" spans="1:4" ht="26.25" thickBot="1">
      <c r="A54" s="477" t="s">
        <v>271</v>
      </c>
      <c r="B54" s="478">
        <v>100</v>
      </c>
      <c r="C54" s="478">
        <v>100</v>
      </c>
      <c r="D54" s="478">
        <v>100</v>
      </c>
    </row>
    <row r="55" spans="1:4" ht="26.25" thickBot="1">
      <c r="A55" s="657" t="s">
        <v>274</v>
      </c>
      <c r="B55" s="658"/>
      <c r="C55" s="658"/>
      <c r="D55" s="658"/>
    </row>
    <row r="56" ht="13.5" thickTop="1"/>
    <row r="57" ht="13.5" thickBot="1"/>
    <row r="58" spans="1:11" ht="14.25" thickBot="1" thickTop="1">
      <c r="A58" s="474" t="s">
        <v>285</v>
      </c>
      <c r="B58" s="1253" t="s">
        <v>470</v>
      </c>
      <c r="C58" s="1254"/>
      <c r="D58" s="1254"/>
      <c r="E58" s="1254"/>
      <c r="F58" s="1254"/>
      <c r="G58" s="1254"/>
      <c r="H58" s="1254"/>
      <c r="I58" s="1254"/>
      <c r="J58" s="1254"/>
      <c r="K58" s="1255"/>
    </row>
    <row r="59" spans="1:11" ht="13.5" thickBot="1">
      <c r="A59" s="475" t="s">
        <v>264</v>
      </c>
      <c r="B59" s="1256" t="s">
        <v>406</v>
      </c>
      <c r="C59" s="1257"/>
      <c r="D59" s="1257"/>
      <c r="E59" s="1257"/>
      <c r="F59" s="1257"/>
      <c r="G59" s="1257"/>
      <c r="H59" s="1257"/>
      <c r="I59" s="1257"/>
      <c r="J59" s="1257"/>
      <c r="K59" s="1258"/>
    </row>
    <row r="60" spans="1:11" ht="26.25" thickBot="1">
      <c r="A60" s="506" t="s">
        <v>265</v>
      </c>
      <c r="B60" s="1259" t="s">
        <v>266</v>
      </c>
      <c r="C60" s="1260"/>
      <c r="D60" s="1250" t="s">
        <v>486</v>
      </c>
      <c r="E60" s="1251"/>
      <c r="F60" s="1251"/>
      <c r="G60" s="1251"/>
      <c r="H60" s="1251"/>
      <c r="I60" s="1251"/>
      <c r="J60" s="1251"/>
      <c r="K60" s="1252"/>
    </row>
    <row r="61" spans="1:5" ht="14.25" thickBot="1">
      <c r="A61" s="477" t="s">
        <v>267</v>
      </c>
      <c r="B61" s="482" t="s">
        <v>606</v>
      </c>
      <c r="C61" s="478" t="s">
        <v>269</v>
      </c>
      <c r="D61" s="478" t="s">
        <v>270</v>
      </c>
      <c r="E61" s="480"/>
    </row>
    <row r="62" spans="1:5" ht="26.25" thickBot="1">
      <c r="A62" s="477" t="s">
        <v>271</v>
      </c>
      <c r="B62" s="648">
        <v>3600</v>
      </c>
      <c r="C62" s="648">
        <v>3600</v>
      </c>
      <c r="D62" s="648">
        <v>3600</v>
      </c>
      <c r="E62" s="480"/>
    </row>
    <row r="63" spans="1:5" ht="26.25" thickBot="1">
      <c r="A63" s="477" t="s">
        <v>274</v>
      </c>
      <c r="B63" s="478"/>
      <c r="C63" s="478"/>
      <c r="D63" s="478"/>
      <c r="E63" s="480"/>
    </row>
    <row r="64" spans="1:11" ht="26.25" thickBot="1">
      <c r="A64" s="506" t="s">
        <v>265</v>
      </c>
      <c r="B64" s="1259" t="s">
        <v>266</v>
      </c>
      <c r="C64" s="1260"/>
      <c r="D64" s="1250" t="s">
        <v>487</v>
      </c>
      <c r="E64" s="1251"/>
      <c r="F64" s="1251"/>
      <c r="G64" s="1251"/>
      <c r="H64" s="1251"/>
      <c r="I64" s="1251"/>
      <c r="J64" s="1251"/>
      <c r="K64" s="1252"/>
    </row>
    <row r="65" spans="1:4" ht="14.25" thickBot="1">
      <c r="A65" s="477" t="s">
        <v>267</v>
      </c>
      <c r="B65" s="482" t="s">
        <v>592</v>
      </c>
      <c r="C65" s="478" t="s">
        <v>269</v>
      </c>
      <c r="D65" s="478" t="s">
        <v>270</v>
      </c>
    </row>
    <row r="66" spans="1:4" ht="26.25" thickBot="1">
      <c r="A66" s="477" t="s">
        <v>271</v>
      </c>
      <c r="B66" s="478"/>
      <c r="C66" s="478"/>
      <c r="D66" s="478">
        <v>7200</v>
      </c>
    </row>
    <row r="67" spans="1:4" ht="26.25" thickBot="1">
      <c r="A67" s="477" t="s">
        <v>274</v>
      </c>
      <c r="B67" s="478"/>
      <c r="C67" s="478"/>
      <c r="D67" s="478"/>
    </row>
  </sheetData>
  <sheetProtection/>
  <mergeCells count="24">
    <mergeCell ref="B64:C64"/>
    <mergeCell ref="D64:K64"/>
    <mergeCell ref="B21:C21"/>
    <mergeCell ref="D21:K21"/>
    <mergeCell ref="B58:K58"/>
    <mergeCell ref="B59:K59"/>
    <mergeCell ref="B32:C32"/>
    <mergeCell ref="D32:K32"/>
    <mergeCell ref="B46:K46"/>
    <mergeCell ref="B47:K47"/>
    <mergeCell ref="B26:K26"/>
    <mergeCell ref="B27:K27"/>
    <mergeCell ref="B28:C28"/>
    <mergeCell ref="D28:K28"/>
    <mergeCell ref="B15:K15"/>
    <mergeCell ref="B16:K16"/>
    <mergeCell ref="B17:C17"/>
    <mergeCell ref="D17:K17"/>
    <mergeCell ref="B48:C48"/>
    <mergeCell ref="D48:K48"/>
    <mergeCell ref="B60:C60"/>
    <mergeCell ref="D60:K60"/>
    <mergeCell ref="B52:C52"/>
    <mergeCell ref="D52:K52"/>
  </mergeCells>
  <printOptions/>
  <pageMargins left="0.7086614173228347" right="0.7086614173228347" top="0.7480314960629921" bottom="0.7480314960629921" header="0.31496062992125984" footer="0.31496062992125984"/>
  <pageSetup fitToHeight="2" fitToWidth="2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07"/>
  <sheetViews>
    <sheetView zoomScale="88" zoomScaleNormal="88" zoomScalePageLayoutView="0" workbookViewId="0" topLeftCell="B1">
      <selection activeCell="R107" sqref="A2:R107"/>
    </sheetView>
  </sheetViews>
  <sheetFormatPr defaultColWidth="9.140625" defaultRowHeight="12.75"/>
  <cols>
    <col min="1" max="1" width="3.8515625" style="33" customWidth="1"/>
    <col min="2" max="2" width="3.421875" style="32" customWidth="1"/>
    <col min="3" max="3" width="7.57421875" style="0" bestFit="1" customWidth="1"/>
    <col min="4" max="4" width="2.7109375" style="0" customWidth="1"/>
    <col min="5" max="5" width="28.140625" style="0" customWidth="1"/>
    <col min="6" max="6" width="10.421875" style="0" customWidth="1"/>
    <col min="7" max="7" width="9.57421875" style="0" bestFit="1" customWidth="1"/>
    <col min="8" max="8" width="8.00390625" style="0" bestFit="1" customWidth="1"/>
    <col min="9" max="9" width="8.421875" style="0" bestFit="1" customWidth="1"/>
    <col min="10" max="10" width="9.421875" style="0" customWidth="1"/>
    <col min="11" max="11" width="2.00390625" style="0" customWidth="1"/>
    <col min="12" max="13" width="7.28125" style="0" bestFit="1" customWidth="1"/>
    <col min="14" max="14" width="8.00390625" style="0" bestFit="1" customWidth="1"/>
    <col min="15" max="15" width="11.140625" style="0" bestFit="1" customWidth="1"/>
    <col min="16" max="16" width="7.28125" style="270" bestFit="1" customWidth="1"/>
    <col min="17" max="17" width="10.8515625" style="0" bestFit="1" customWidth="1"/>
    <col min="18" max="18" width="11.28125" style="0" customWidth="1"/>
    <col min="19" max="19" width="8.421875" style="0" bestFit="1" customWidth="1"/>
    <col min="20" max="20" width="3.57421875" style="0" bestFit="1" customWidth="1"/>
    <col min="21" max="21" width="7.28125" style="0" bestFit="1" customWidth="1"/>
    <col min="22" max="22" width="3.57421875" style="0" bestFit="1" customWidth="1"/>
    <col min="23" max="23" width="7.28125" style="0" bestFit="1" customWidth="1"/>
    <col min="24" max="24" width="7.28125" style="0" customWidth="1"/>
    <col min="25" max="25" width="11.140625" style="0" bestFit="1" customWidth="1"/>
    <col min="26" max="26" width="10.8515625" style="0" bestFit="1" customWidth="1"/>
    <col min="27" max="27" width="11.140625" style="0" bestFit="1" customWidth="1"/>
    <col min="28" max="28" width="9.28125" style="0" customWidth="1"/>
    <col min="29" max="29" width="11.8515625" style="0" customWidth="1"/>
    <col min="30" max="30" width="9.140625" style="255" customWidth="1"/>
  </cols>
  <sheetData>
    <row r="1" spans="5:29" ht="14.25" customHeight="1">
      <c r="E1" s="432"/>
      <c r="J1" s="83"/>
      <c r="K1" s="83"/>
      <c r="O1" s="83"/>
      <c r="T1" s="421"/>
      <c r="U1" s="421"/>
      <c r="X1" s="83"/>
      <c r="Y1" s="83"/>
      <c r="Z1" s="83"/>
      <c r="AA1" s="83"/>
      <c r="AB1" s="83"/>
      <c r="AC1" s="83"/>
    </row>
    <row r="2" ht="18.75">
      <c r="B2" s="437" t="s">
        <v>412</v>
      </c>
    </row>
    <row r="3" ht="8.25" customHeight="1">
      <c r="K3" s="186"/>
    </row>
    <row r="4" spans="1:29" ht="6" customHeight="1" thickBot="1">
      <c r="A4" s="184"/>
      <c r="B4" s="182"/>
      <c r="C4" s="109"/>
      <c r="D4" s="75"/>
      <c r="E4" s="203"/>
      <c r="F4" s="204"/>
      <c r="G4" s="204"/>
      <c r="H4" s="204"/>
      <c r="I4" s="204"/>
      <c r="J4" s="205"/>
      <c r="K4" s="205"/>
      <c r="L4" s="204"/>
      <c r="M4" s="204"/>
      <c r="N4" s="204"/>
      <c r="O4" s="335"/>
      <c r="P4" s="335"/>
      <c r="Q4" s="204"/>
      <c r="R4" s="204"/>
      <c r="S4" s="204"/>
      <c r="T4" s="204"/>
      <c r="U4" s="204"/>
      <c r="V4" s="335"/>
      <c r="W4" s="335"/>
      <c r="X4" s="335"/>
      <c r="Y4" s="335"/>
      <c r="Z4" s="335"/>
      <c r="AA4" s="335"/>
      <c r="AB4" s="336"/>
      <c r="AC4" s="336"/>
    </row>
    <row r="5" spans="1:30" ht="13.5" customHeight="1" thickBot="1">
      <c r="A5" s="1281" t="s">
        <v>326</v>
      </c>
      <c r="B5" s="1316"/>
      <c r="C5" s="1316"/>
      <c r="D5" s="1316"/>
      <c r="E5" s="1316"/>
      <c r="F5" s="1316"/>
      <c r="G5" s="1316"/>
      <c r="H5" s="1316"/>
      <c r="I5" s="1316"/>
      <c r="J5" s="1317"/>
      <c r="K5" s="1142"/>
      <c r="L5" s="355"/>
      <c r="M5" s="355"/>
      <c r="N5" s="355"/>
      <c r="O5" s="355"/>
      <c r="P5" s="355"/>
      <c r="Q5" s="355"/>
      <c r="R5" s="1261" t="s">
        <v>326</v>
      </c>
      <c r="S5" s="255"/>
      <c r="AD5"/>
    </row>
    <row r="6" spans="1:30" ht="15.75" customHeight="1">
      <c r="A6" s="216"/>
      <c r="B6" s="217"/>
      <c r="C6" s="218"/>
      <c r="D6" s="219"/>
      <c r="E6" s="1133"/>
      <c r="F6" s="1113" t="s">
        <v>40</v>
      </c>
      <c r="G6" s="1114"/>
      <c r="H6" s="1114"/>
      <c r="I6" s="1114"/>
      <c r="J6" s="1114"/>
      <c r="K6" s="1143"/>
      <c r="L6" s="1320" t="s">
        <v>39</v>
      </c>
      <c r="M6" s="1321"/>
      <c r="N6" s="1321"/>
      <c r="O6" s="1321"/>
      <c r="P6" s="1321"/>
      <c r="Q6" s="1322"/>
      <c r="R6" s="1318"/>
      <c r="S6" s="255"/>
      <c r="AD6"/>
    </row>
    <row r="7" spans="1:30" ht="12.75">
      <c r="A7" s="220"/>
      <c r="B7" s="221" t="s">
        <v>182</v>
      </c>
      <c r="C7" s="222" t="s">
        <v>37</v>
      </c>
      <c r="D7" s="1323" t="s">
        <v>38</v>
      </c>
      <c r="E7" s="1324"/>
      <c r="F7" s="1324"/>
      <c r="G7" s="1324"/>
      <c r="H7" s="1324"/>
      <c r="I7" s="1324"/>
      <c r="J7" s="1325"/>
      <c r="K7" s="1144"/>
      <c r="L7" s="1136"/>
      <c r="M7" s="1115"/>
      <c r="N7" s="1115"/>
      <c r="O7" s="1115"/>
      <c r="P7" s="1115"/>
      <c r="Q7" s="1115"/>
      <c r="R7" s="1318"/>
      <c r="S7" s="255"/>
      <c r="AD7"/>
    </row>
    <row r="8" spans="1:30" ht="12.75">
      <c r="A8" s="223"/>
      <c r="B8" s="224" t="s">
        <v>183</v>
      </c>
      <c r="C8" s="225" t="s">
        <v>181</v>
      </c>
      <c r="D8" s="226"/>
      <c r="E8" s="227" t="s">
        <v>30</v>
      </c>
      <c r="F8" s="1326">
        <v>610</v>
      </c>
      <c r="G8" s="1313">
        <v>620</v>
      </c>
      <c r="H8" s="1313">
        <v>630</v>
      </c>
      <c r="I8" s="1313">
        <v>640</v>
      </c>
      <c r="J8" s="1328" t="s">
        <v>28</v>
      </c>
      <c r="K8" s="1145"/>
      <c r="L8" s="1330">
        <v>711</v>
      </c>
      <c r="M8" s="1313">
        <v>713</v>
      </c>
      <c r="N8" s="1313">
        <v>714</v>
      </c>
      <c r="O8" s="1313">
        <v>716</v>
      </c>
      <c r="P8" s="1315">
        <v>717</v>
      </c>
      <c r="Q8" s="684"/>
      <c r="R8" s="1318"/>
      <c r="S8" s="255"/>
      <c r="AD8"/>
    </row>
    <row r="9" spans="1:30" ht="13.5" thickBot="1">
      <c r="A9" s="228"/>
      <c r="B9" s="229"/>
      <c r="C9" s="230"/>
      <c r="D9" s="231"/>
      <c r="E9" s="232"/>
      <c r="F9" s="1327"/>
      <c r="G9" s="1314"/>
      <c r="H9" s="1314"/>
      <c r="I9" s="1314"/>
      <c r="J9" s="1329"/>
      <c r="K9" s="1145"/>
      <c r="L9" s="1331"/>
      <c r="M9" s="1314"/>
      <c r="N9" s="1314"/>
      <c r="O9" s="1314"/>
      <c r="P9" s="1314"/>
      <c r="Q9" s="683" t="s">
        <v>28</v>
      </c>
      <c r="R9" s="1319"/>
      <c r="S9" s="255"/>
      <c r="AD9"/>
    </row>
    <row r="10" spans="1:30" ht="16.5" thickBot="1" thickTop="1">
      <c r="A10" s="155">
        <v>1</v>
      </c>
      <c r="B10" s="298" t="s">
        <v>417</v>
      </c>
      <c r="C10" s="196"/>
      <c r="D10" s="197"/>
      <c r="E10" s="198"/>
      <c r="F10" s="286">
        <f>F11+F24+F29+F33</f>
        <v>224508</v>
      </c>
      <c r="G10" s="286">
        <f>G11+G24+G29+G33</f>
        <v>82822</v>
      </c>
      <c r="H10" s="286">
        <f>H11+H24+H29+H33</f>
        <v>91818</v>
      </c>
      <c r="I10" s="286">
        <f>I11+I24+I29+I33</f>
        <v>4278</v>
      </c>
      <c r="J10" s="1134">
        <f>J11+J24+J29+J33</f>
        <v>403426</v>
      </c>
      <c r="K10" s="1146"/>
      <c r="L10" s="1160">
        <f>L11+L17</f>
        <v>0</v>
      </c>
      <c r="M10" s="252">
        <f>M11+M24+M29+M33</f>
        <v>0</v>
      </c>
      <c r="N10" s="252">
        <f>N11+N24+N29+N33</f>
        <v>0</v>
      </c>
      <c r="O10" s="252">
        <f>O11+O24+O29+O33</f>
        <v>0</v>
      </c>
      <c r="P10" s="252">
        <f>P11+P24+P29+P33</f>
        <v>0</v>
      </c>
      <c r="Q10" s="686">
        <f>M10+N10+O10+P10+L10</f>
        <v>0</v>
      </c>
      <c r="R10" s="200">
        <f aca="true" t="shared" si="0" ref="R10:R36">J10+Q10</f>
        <v>403426</v>
      </c>
      <c r="AD10"/>
    </row>
    <row r="11" spans="1:30" ht="13.5" thickTop="1">
      <c r="A11" s="155">
        <v>2</v>
      </c>
      <c r="B11" s="154"/>
      <c r="C11" s="22" t="s">
        <v>227</v>
      </c>
      <c r="D11" s="233" t="s">
        <v>232</v>
      </c>
      <c r="E11" s="214"/>
      <c r="F11" s="392">
        <f>F12</f>
        <v>147832</v>
      </c>
      <c r="G11" s="392">
        <f>G12</f>
        <v>54590</v>
      </c>
      <c r="H11" s="392">
        <f>H12</f>
        <v>62949</v>
      </c>
      <c r="I11" s="392">
        <f>I12</f>
        <v>4278</v>
      </c>
      <c r="J11" s="392">
        <f>J12</f>
        <v>269649</v>
      </c>
      <c r="K11" s="1147"/>
      <c r="L11" s="1137"/>
      <c r="M11" s="392">
        <f>M12</f>
        <v>0</v>
      </c>
      <c r="N11" s="392">
        <f>N12</f>
        <v>0</v>
      </c>
      <c r="O11" s="392">
        <f>O12</f>
        <v>0</v>
      </c>
      <c r="P11" s="392">
        <f>P12</f>
        <v>0</v>
      </c>
      <c r="Q11" s="687">
        <f>SUM(L11:P11)</f>
        <v>0</v>
      </c>
      <c r="R11" s="1150">
        <f t="shared" si="0"/>
        <v>269649</v>
      </c>
      <c r="S11" s="255"/>
      <c r="AD11"/>
    </row>
    <row r="12" spans="1:30" ht="12.75">
      <c r="A12" s="156">
        <f aca="true" t="shared" si="1" ref="A12:A28">A11+1</f>
        <v>3</v>
      </c>
      <c r="B12" s="154"/>
      <c r="C12" s="20"/>
      <c r="D12" s="412" t="s">
        <v>31</v>
      </c>
      <c r="E12" s="413" t="s">
        <v>413</v>
      </c>
      <c r="F12" s="415">
        <f>SUM(F13:F22)</f>
        <v>147832</v>
      </c>
      <c r="G12" s="415">
        <f>SUM(G13:G22)</f>
        <v>54590</v>
      </c>
      <c r="H12" s="415">
        <f>SUM(H13:H22)</f>
        <v>62949</v>
      </c>
      <c r="I12" s="415">
        <f>SUM(I13:I22)</f>
        <v>4278</v>
      </c>
      <c r="J12" s="1135">
        <f>SUM(J13:J23)</f>
        <v>269649</v>
      </c>
      <c r="K12" s="1148"/>
      <c r="L12" s="1138"/>
      <c r="M12" s="417">
        <f>SUM(M13:M23)</f>
        <v>0</v>
      </c>
      <c r="N12" s="417">
        <f>SUM(N13:N23)</f>
        <v>0</v>
      </c>
      <c r="O12" s="417">
        <f>SUM(O13:O23)</f>
        <v>0</v>
      </c>
      <c r="P12" s="417">
        <f>SUM(P13:P23)</f>
        <v>0</v>
      </c>
      <c r="Q12" s="688">
        <f>SUM(L12:P12)</f>
        <v>0</v>
      </c>
      <c r="R12" s="1151">
        <f t="shared" si="0"/>
        <v>269649</v>
      </c>
      <c r="S12" s="255"/>
      <c r="AD12"/>
    </row>
    <row r="13" spans="1:30" ht="12.75">
      <c r="A13" s="156">
        <f t="shared" si="1"/>
        <v>4</v>
      </c>
      <c r="B13" s="154"/>
      <c r="C13" s="20"/>
      <c r="D13" s="73"/>
      <c r="E13" s="163" t="s">
        <v>230</v>
      </c>
      <c r="F13" s="165"/>
      <c r="G13" s="14"/>
      <c r="H13" s="8">
        <v>62949</v>
      </c>
      <c r="I13" s="165"/>
      <c r="J13" s="274">
        <f aca="true" t="shared" si="2" ref="J13:J36">F13+G13+H13+I13</f>
        <v>62949</v>
      </c>
      <c r="K13" s="1149"/>
      <c r="L13" s="1141"/>
      <c r="M13" s="176"/>
      <c r="N13" s="176"/>
      <c r="O13" s="176"/>
      <c r="P13" s="176"/>
      <c r="Q13" s="689">
        <f>SUM(L13:P13)</f>
        <v>0</v>
      </c>
      <c r="R13" s="1152">
        <f t="shared" si="0"/>
        <v>62949</v>
      </c>
      <c r="S13" s="255"/>
      <c r="AD13"/>
    </row>
    <row r="14" spans="1:30" ht="12.75">
      <c r="A14" s="156">
        <f t="shared" si="1"/>
        <v>5</v>
      </c>
      <c r="B14" s="154"/>
      <c r="C14" s="20"/>
      <c r="D14" s="73"/>
      <c r="E14" s="174" t="s">
        <v>416</v>
      </c>
      <c r="F14" s="165">
        <v>143660</v>
      </c>
      <c r="G14" s="14">
        <v>54590</v>
      </c>
      <c r="H14" s="8"/>
      <c r="I14" s="165"/>
      <c r="J14" s="274">
        <f t="shared" si="2"/>
        <v>198250</v>
      </c>
      <c r="K14" s="1149"/>
      <c r="L14" s="1141"/>
      <c r="M14" s="176"/>
      <c r="N14" s="176"/>
      <c r="O14" s="176"/>
      <c r="P14" s="176"/>
      <c r="Q14" s="689">
        <f aca="true" t="shared" si="3" ref="Q14:Q23">SUM(L14:P14)</f>
        <v>0</v>
      </c>
      <c r="R14" s="1152">
        <f t="shared" si="0"/>
        <v>198250</v>
      </c>
      <c r="S14" s="255"/>
      <c r="AD14"/>
    </row>
    <row r="15" spans="1:30" ht="12.75">
      <c r="A15" s="156">
        <f t="shared" si="1"/>
        <v>6</v>
      </c>
      <c r="B15" s="154"/>
      <c r="C15" s="20"/>
      <c r="D15" s="73"/>
      <c r="E15" s="163" t="s">
        <v>231</v>
      </c>
      <c r="F15" s="165"/>
      <c r="G15" s="14"/>
      <c r="H15" s="8"/>
      <c r="I15" s="165"/>
      <c r="J15" s="274">
        <f t="shared" si="2"/>
        <v>0</v>
      </c>
      <c r="K15" s="1149"/>
      <c r="L15" s="1141"/>
      <c r="M15" s="176"/>
      <c r="N15" s="176"/>
      <c r="O15" s="176"/>
      <c r="P15" s="176"/>
      <c r="Q15" s="689">
        <f t="shared" si="3"/>
        <v>0</v>
      </c>
      <c r="R15" s="1152">
        <f t="shared" si="0"/>
        <v>0</v>
      </c>
      <c r="S15" s="255"/>
      <c r="AD15"/>
    </row>
    <row r="16" spans="1:30" ht="12.75">
      <c r="A16" s="156">
        <v>7</v>
      </c>
      <c r="B16" s="154"/>
      <c r="C16" s="20"/>
      <c r="D16" s="73"/>
      <c r="E16" s="163" t="s">
        <v>228</v>
      </c>
      <c r="F16" s="165"/>
      <c r="G16" s="14"/>
      <c r="H16" s="8"/>
      <c r="I16" s="165"/>
      <c r="J16" s="274">
        <f t="shared" si="2"/>
        <v>0</v>
      </c>
      <c r="K16" s="1149"/>
      <c r="L16" s="34"/>
      <c r="M16" s="10"/>
      <c r="N16" s="10"/>
      <c r="O16" s="10"/>
      <c r="P16" s="10"/>
      <c r="Q16" s="689">
        <f t="shared" si="3"/>
        <v>0</v>
      </c>
      <c r="R16" s="1152">
        <f t="shared" si="0"/>
        <v>0</v>
      </c>
      <c r="S16" s="255"/>
      <c r="AD16"/>
    </row>
    <row r="17" spans="1:30" ht="12.75">
      <c r="A17" s="156">
        <f t="shared" si="1"/>
        <v>8</v>
      </c>
      <c r="B17" s="154"/>
      <c r="C17" s="20"/>
      <c r="D17" s="73"/>
      <c r="E17" s="174" t="s">
        <v>415</v>
      </c>
      <c r="F17" s="165"/>
      <c r="G17" s="14"/>
      <c r="H17" s="8"/>
      <c r="I17" s="165"/>
      <c r="J17" s="274">
        <f t="shared" si="2"/>
        <v>0</v>
      </c>
      <c r="K17" s="1149"/>
      <c r="L17" s="34"/>
      <c r="M17" s="10"/>
      <c r="N17" s="10"/>
      <c r="O17" s="10"/>
      <c r="P17" s="10"/>
      <c r="Q17" s="689">
        <f t="shared" si="3"/>
        <v>0</v>
      </c>
      <c r="R17" s="1152">
        <f t="shared" si="0"/>
        <v>0</v>
      </c>
      <c r="S17" s="255"/>
      <c r="AD17"/>
    </row>
    <row r="18" spans="1:30" ht="12.75">
      <c r="A18" s="156">
        <f t="shared" si="1"/>
        <v>9</v>
      </c>
      <c r="B18" s="153"/>
      <c r="C18" s="19"/>
      <c r="D18" s="6"/>
      <c r="E18" s="166" t="s">
        <v>208</v>
      </c>
      <c r="F18" s="34"/>
      <c r="G18" s="10"/>
      <c r="H18" s="7"/>
      <c r="I18" s="34"/>
      <c r="J18" s="274">
        <f t="shared" si="2"/>
        <v>0</v>
      </c>
      <c r="K18" s="1149"/>
      <c r="L18" s="34"/>
      <c r="M18" s="10"/>
      <c r="N18" s="10"/>
      <c r="O18" s="10"/>
      <c r="P18" s="10"/>
      <c r="Q18" s="689">
        <f t="shared" si="3"/>
        <v>0</v>
      </c>
      <c r="R18" s="1152">
        <f t="shared" si="0"/>
        <v>0</v>
      </c>
      <c r="S18" s="255"/>
      <c r="AD18"/>
    </row>
    <row r="19" spans="1:30" ht="12.75">
      <c r="A19" s="156">
        <f t="shared" si="1"/>
        <v>10</v>
      </c>
      <c r="B19" s="154"/>
      <c r="C19" s="20"/>
      <c r="D19" s="73"/>
      <c r="E19" s="163" t="s">
        <v>229</v>
      </c>
      <c r="F19" s="165">
        <v>4172</v>
      </c>
      <c r="G19" s="14"/>
      <c r="H19" s="8"/>
      <c r="I19" s="165"/>
      <c r="J19" s="274">
        <f t="shared" si="2"/>
        <v>4172</v>
      </c>
      <c r="K19" s="1149"/>
      <c r="L19" s="28"/>
      <c r="M19" s="10"/>
      <c r="N19" s="10"/>
      <c r="O19" s="10"/>
      <c r="P19" s="10"/>
      <c r="Q19" s="689">
        <f t="shared" si="3"/>
        <v>0</v>
      </c>
      <c r="R19" s="1152">
        <f t="shared" si="0"/>
        <v>4172</v>
      </c>
      <c r="S19" s="255"/>
      <c r="AD19"/>
    </row>
    <row r="20" spans="1:30" ht="12.75">
      <c r="A20" s="156">
        <f t="shared" si="1"/>
        <v>11</v>
      </c>
      <c r="B20" s="154"/>
      <c r="C20" s="20"/>
      <c r="D20" s="73"/>
      <c r="E20" s="163" t="s">
        <v>414</v>
      </c>
      <c r="F20" s="165"/>
      <c r="G20" s="14"/>
      <c r="H20" s="8"/>
      <c r="I20" s="165">
        <v>4278</v>
      </c>
      <c r="J20" s="274">
        <f t="shared" si="2"/>
        <v>4278</v>
      </c>
      <c r="K20" s="1149"/>
      <c r="L20" s="28"/>
      <c r="M20" s="14"/>
      <c r="N20" s="14"/>
      <c r="O20" s="14"/>
      <c r="P20" s="14"/>
      <c r="Q20" s="689">
        <f t="shared" si="3"/>
        <v>0</v>
      </c>
      <c r="R20" s="1152">
        <f t="shared" si="0"/>
        <v>4278</v>
      </c>
      <c r="S20" s="255"/>
      <c r="AD20"/>
    </row>
    <row r="21" spans="1:30" ht="12.75">
      <c r="A21" s="156">
        <f t="shared" si="1"/>
        <v>12</v>
      </c>
      <c r="B21" s="154"/>
      <c r="C21" s="20"/>
      <c r="D21" s="73"/>
      <c r="E21" s="163" t="s">
        <v>420</v>
      </c>
      <c r="F21" s="165"/>
      <c r="G21" s="14"/>
      <c r="H21" s="8"/>
      <c r="I21" s="165"/>
      <c r="J21" s="274">
        <f t="shared" si="2"/>
        <v>0</v>
      </c>
      <c r="K21" s="1149"/>
      <c r="L21" s="28"/>
      <c r="M21" s="10"/>
      <c r="N21" s="10"/>
      <c r="O21" s="10"/>
      <c r="P21" s="290"/>
      <c r="Q21" s="689">
        <f t="shared" si="3"/>
        <v>0</v>
      </c>
      <c r="R21" s="1152">
        <f t="shared" si="0"/>
        <v>0</v>
      </c>
      <c r="S21" s="255"/>
      <c r="AD21"/>
    </row>
    <row r="22" spans="1:30" ht="12.75">
      <c r="A22" s="156">
        <f t="shared" si="1"/>
        <v>13</v>
      </c>
      <c r="B22" s="153"/>
      <c r="C22" s="19"/>
      <c r="D22" s="6"/>
      <c r="E22" s="276" t="s">
        <v>99</v>
      </c>
      <c r="F22" s="34"/>
      <c r="G22" s="10"/>
      <c r="H22" s="7"/>
      <c r="I22" s="34"/>
      <c r="J22" s="274">
        <f t="shared" si="2"/>
        <v>0</v>
      </c>
      <c r="K22" s="1149"/>
      <c r="L22" s="28"/>
      <c r="M22" s="10"/>
      <c r="N22" s="10"/>
      <c r="O22" s="10"/>
      <c r="P22" s="10"/>
      <c r="Q22" s="689">
        <f t="shared" si="3"/>
        <v>0</v>
      </c>
      <c r="R22" s="1152">
        <f t="shared" si="0"/>
        <v>0</v>
      </c>
      <c r="S22" s="255"/>
      <c r="AD22"/>
    </row>
    <row r="23" spans="1:30" ht="12.75">
      <c r="A23" s="156">
        <f t="shared" si="1"/>
        <v>14</v>
      </c>
      <c r="B23" s="154"/>
      <c r="C23" s="20"/>
      <c r="D23" s="73"/>
      <c r="E23" s="174" t="s">
        <v>105</v>
      </c>
      <c r="F23" s="165"/>
      <c r="G23" s="14"/>
      <c r="H23" s="8"/>
      <c r="I23" s="165"/>
      <c r="J23" s="11">
        <f t="shared" si="2"/>
        <v>0</v>
      </c>
      <c r="K23" s="1149"/>
      <c r="L23" s="28"/>
      <c r="M23" s="10"/>
      <c r="N23" s="10"/>
      <c r="O23" s="10"/>
      <c r="P23" s="10"/>
      <c r="Q23" s="689">
        <f t="shared" si="3"/>
        <v>0</v>
      </c>
      <c r="R23" s="1152">
        <f t="shared" si="0"/>
        <v>0</v>
      </c>
      <c r="S23" s="255"/>
      <c r="AD23"/>
    </row>
    <row r="24" spans="1:30" ht="12.75">
      <c r="A24" s="155">
        <v>15</v>
      </c>
      <c r="B24" s="154"/>
      <c r="C24" s="22" t="s">
        <v>235</v>
      </c>
      <c r="D24" s="233" t="s">
        <v>232</v>
      </c>
      <c r="E24" s="214"/>
      <c r="F24" s="392">
        <f>F25</f>
        <v>38530</v>
      </c>
      <c r="G24" s="392">
        <f>G25</f>
        <v>13737</v>
      </c>
      <c r="H24" s="392">
        <f>H25</f>
        <v>22416</v>
      </c>
      <c r="I24" s="392">
        <f>I25</f>
        <v>0</v>
      </c>
      <c r="J24" s="1139">
        <f t="shared" si="2"/>
        <v>74683</v>
      </c>
      <c r="K24" s="1147"/>
      <c r="L24" s="1156"/>
      <c r="M24" s="392">
        <f>M25</f>
        <v>0</v>
      </c>
      <c r="N24" s="392">
        <f>N25</f>
        <v>0</v>
      </c>
      <c r="O24" s="392">
        <f>O25</f>
        <v>0</v>
      </c>
      <c r="P24" s="392">
        <f>P25</f>
        <v>0</v>
      </c>
      <c r="Q24" s="691">
        <f aca="true" t="shared" si="4" ref="Q24:Q36">SUM(L24:P24)</f>
        <v>0</v>
      </c>
      <c r="R24" s="1153">
        <f t="shared" si="0"/>
        <v>74683</v>
      </c>
      <c r="S24" s="255"/>
      <c r="AD24"/>
    </row>
    <row r="25" spans="1:30" ht="12.75">
      <c r="A25" s="156">
        <v>16</v>
      </c>
      <c r="B25" s="154"/>
      <c r="C25" s="20"/>
      <c r="D25" s="412" t="s">
        <v>32</v>
      </c>
      <c r="E25" s="413" t="s">
        <v>245</v>
      </c>
      <c r="F25" s="415">
        <f>SUM(F26:F28)</f>
        <v>38530</v>
      </c>
      <c r="G25" s="415">
        <f>SUM(G26:G28)</f>
        <v>13737</v>
      </c>
      <c r="H25" s="415">
        <f>SUM(H26:H28)</f>
        <v>22416</v>
      </c>
      <c r="I25" s="415">
        <f>SUM(I26:I28)</f>
        <v>0</v>
      </c>
      <c r="J25" s="1140">
        <f t="shared" si="2"/>
        <v>74683</v>
      </c>
      <c r="K25" s="1148"/>
      <c r="L25" s="416"/>
      <c r="M25" s="414">
        <f>SUM(M26:M28)</f>
        <v>0</v>
      </c>
      <c r="N25" s="414">
        <f>SUM(N26:N28)</f>
        <v>0</v>
      </c>
      <c r="O25" s="414">
        <f>SUM(O26:O28)</f>
        <v>0</v>
      </c>
      <c r="P25" s="414">
        <f>SUM(P26:P28)</f>
        <v>0</v>
      </c>
      <c r="Q25" s="692">
        <f t="shared" si="4"/>
        <v>0</v>
      </c>
      <c r="R25" s="1151">
        <f t="shared" si="0"/>
        <v>74683</v>
      </c>
      <c r="S25" s="255"/>
      <c r="AD25"/>
    </row>
    <row r="26" spans="1:30" ht="12.75">
      <c r="A26" s="156">
        <v>17</v>
      </c>
      <c r="B26" s="154"/>
      <c r="C26" s="20"/>
      <c r="D26" s="73"/>
      <c r="E26" s="163" t="s">
        <v>230</v>
      </c>
      <c r="F26" s="165"/>
      <c r="G26" s="165"/>
      <c r="H26" s="165">
        <v>22416</v>
      </c>
      <c r="I26" s="165"/>
      <c r="J26" s="11">
        <f t="shared" si="2"/>
        <v>22416</v>
      </c>
      <c r="K26" s="1149"/>
      <c r="L26" s="28"/>
      <c r="M26" s="16"/>
      <c r="N26" s="16"/>
      <c r="O26" s="16"/>
      <c r="P26" s="16"/>
      <c r="Q26" s="693">
        <f t="shared" si="4"/>
        <v>0</v>
      </c>
      <c r="R26" s="1152">
        <f t="shared" si="0"/>
        <v>22416</v>
      </c>
      <c r="S26" s="255"/>
      <c r="AD26"/>
    </row>
    <row r="27" spans="1:30" ht="12.75">
      <c r="A27" s="156">
        <v>18</v>
      </c>
      <c r="B27" s="154"/>
      <c r="C27" s="20"/>
      <c r="D27" s="73"/>
      <c r="E27" s="163" t="s">
        <v>416</v>
      </c>
      <c r="F27" s="165">
        <v>36150</v>
      </c>
      <c r="G27" s="165">
        <v>13737</v>
      </c>
      <c r="H27" s="165"/>
      <c r="I27" s="165"/>
      <c r="J27" s="11">
        <f t="shared" si="2"/>
        <v>49887</v>
      </c>
      <c r="K27" s="1149"/>
      <c r="L27" s="28"/>
      <c r="M27" s="16"/>
      <c r="N27" s="16"/>
      <c r="O27" s="16"/>
      <c r="P27" s="16"/>
      <c r="Q27" s="693">
        <f t="shared" si="4"/>
        <v>0</v>
      </c>
      <c r="R27" s="1152">
        <f t="shared" si="0"/>
        <v>49887</v>
      </c>
      <c r="S27" s="255"/>
      <c r="AD27"/>
    </row>
    <row r="28" spans="1:30" ht="12.75">
      <c r="A28" s="156">
        <f t="shared" si="1"/>
        <v>19</v>
      </c>
      <c r="B28" s="154"/>
      <c r="C28" s="20"/>
      <c r="D28" s="73"/>
      <c r="E28" s="163" t="s">
        <v>418</v>
      </c>
      <c r="F28" s="165">
        <v>2380</v>
      </c>
      <c r="G28" s="165"/>
      <c r="H28" s="165"/>
      <c r="I28" s="165"/>
      <c r="J28" s="11">
        <f t="shared" si="2"/>
        <v>2380</v>
      </c>
      <c r="K28" s="1149"/>
      <c r="L28" s="28"/>
      <c r="M28" s="10"/>
      <c r="N28" s="16"/>
      <c r="O28" s="16"/>
      <c r="P28" s="16"/>
      <c r="Q28" s="1157">
        <f t="shared" si="4"/>
        <v>0</v>
      </c>
      <c r="R28" s="1152">
        <f t="shared" si="0"/>
        <v>2380</v>
      </c>
      <c r="S28" s="255"/>
      <c r="AD28"/>
    </row>
    <row r="29" spans="1:30" ht="12.75">
      <c r="A29" s="155">
        <v>20</v>
      </c>
      <c r="B29" s="154"/>
      <c r="C29" s="22" t="s">
        <v>233</v>
      </c>
      <c r="D29" s="233" t="s">
        <v>232</v>
      </c>
      <c r="E29" s="214"/>
      <c r="F29" s="392">
        <f>F30</f>
        <v>25146</v>
      </c>
      <c r="G29" s="392">
        <f>G30</f>
        <v>9555</v>
      </c>
      <c r="H29" s="392">
        <f>H30</f>
        <v>4695</v>
      </c>
      <c r="I29" s="392">
        <f>I30</f>
        <v>0</v>
      </c>
      <c r="J29" s="1139">
        <f t="shared" si="2"/>
        <v>39396</v>
      </c>
      <c r="K29" s="1147"/>
      <c r="L29" s="1156"/>
      <c r="M29" s="392">
        <f>M30</f>
        <v>0</v>
      </c>
      <c r="N29" s="180">
        <f>N30</f>
        <v>0</v>
      </c>
      <c r="O29" s="180">
        <f>O30</f>
        <v>0</v>
      </c>
      <c r="P29" s="180">
        <f>P30</f>
        <v>0</v>
      </c>
      <c r="Q29" s="1158">
        <f t="shared" si="4"/>
        <v>0</v>
      </c>
      <c r="R29" s="1153">
        <f t="shared" si="0"/>
        <v>39396</v>
      </c>
      <c r="S29" s="255"/>
      <c r="AD29"/>
    </row>
    <row r="30" spans="1:30" ht="12.75">
      <c r="A30" s="156">
        <v>21</v>
      </c>
      <c r="B30" s="153"/>
      <c r="C30" s="19"/>
      <c r="D30" s="418" t="s">
        <v>33</v>
      </c>
      <c r="E30" s="419" t="s">
        <v>246</v>
      </c>
      <c r="F30" s="420">
        <f>SUM(F31:F32)</f>
        <v>25146</v>
      </c>
      <c r="G30" s="420">
        <f>SUM(G31:G32)</f>
        <v>9555</v>
      </c>
      <c r="H30" s="420">
        <f>SUM(H31:H32)</f>
        <v>4695</v>
      </c>
      <c r="I30" s="420">
        <f>SUM(I31:I32)</f>
        <v>0</v>
      </c>
      <c r="J30" s="1140">
        <f t="shared" si="2"/>
        <v>39396</v>
      </c>
      <c r="K30" s="1148"/>
      <c r="L30" s="416"/>
      <c r="M30" s="417">
        <f>SUM(M31:M32)</f>
        <v>0</v>
      </c>
      <c r="N30" s="417">
        <f>SUM(N31:N32)</f>
        <v>0</v>
      </c>
      <c r="O30" s="417">
        <f>SUM(O31:O32)</f>
        <v>0</v>
      </c>
      <c r="P30" s="417">
        <f>SUM(P31:P32)</f>
        <v>0</v>
      </c>
      <c r="Q30" s="1159">
        <f t="shared" si="4"/>
        <v>0</v>
      </c>
      <c r="R30" s="1151">
        <f t="shared" si="0"/>
        <v>39396</v>
      </c>
      <c r="S30" s="255"/>
      <c r="AD30"/>
    </row>
    <row r="31" spans="1:30" ht="12.75">
      <c r="A31" s="156">
        <v>22</v>
      </c>
      <c r="B31" s="153"/>
      <c r="C31" s="19"/>
      <c r="D31" s="6"/>
      <c r="E31" s="166" t="s">
        <v>230</v>
      </c>
      <c r="F31" s="34"/>
      <c r="G31" s="10"/>
      <c r="H31" s="7">
        <v>4695</v>
      </c>
      <c r="I31" s="34"/>
      <c r="J31" s="11">
        <f t="shared" si="2"/>
        <v>4695</v>
      </c>
      <c r="K31" s="1149"/>
      <c r="L31" s="28"/>
      <c r="M31" s="10"/>
      <c r="N31" s="10"/>
      <c r="O31" s="10"/>
      <c r="P31" s="10"/>
      <c r="Q31" s="690">
        <f t="shared" si="4"/>
        <v>0</v>
      </c>
      <c r="R31" s="1152">
        <f t="shared" si="0"/>
        <v>4695</v>
      </c>
      <c r="S31" s="255"/>
      <c r="AD31"/>
    </row>
    <row r="32" spans="1:30" ht="12.75">
      <c r="A32" s="156">
        <v>23</v>
      </c>
      <c r="B32" s="154"/>
      <c r="C32" s="20"/>
      <c r="D32" s="73"/>
      <c r="E32" s="163" t="s">
        <v>416</v>
      </c>
      <c r="F32" s="165">
        <v>25146</v>
      </c>
      <c r="G32" s="14">
        <v>9555</v>
      </c>
      <c r="H32" s="8"/>
      <c r="I32" s="165"/>
      <c r="J32" s="11">
        <f t="shared" si="2"/>
        <v>34701</v>
      </c>
      <c r="K32" s="1149"/>
      <c r="L32" s="28"/>
      <c r="M32" s="10"/>
      <c r="N32" s="10"/>
      <c r="O32" s="10"/>
      <c r="P32" s="10"/>
      <c r="Q32" s="690">
        <f t="shared" si="4"/>
        <v>0</v>
      </c>
      <c r="R32" s="1152">
        <f t="shared" si="0"/>
        <v>34701</v>
      </c>
      <c r="S32" s="255"/>
      <c r="AD32"/>
    </row>
    <row r="33" spans="1:30" ht="12.75">
      <c r="A33" s="155">
        <v>24</v>
      </c>
      <c r="B33" s="154"/>
      <c r="C33" s="22" t="s">
        <v>233</v>
      </c>
      <c r="D33" s="233" t="s">
        <v>232</v>
      </c>
      <c r="E33" s="214"/>
      <c r="F33" s="392">
        <f>F34</f>
        <v>13000</v>
      </c>
      <c r="G33" s="392">
        <f>G34</f>
        <v>4940</v>
      </c>
      <c r="H33" s="392">
        <f>H34</f>
        <v>1758</v>
      </c>
      <c r="I33" s="392">
        <f>I34</f>
        <v>0</v>
      </c>
      <c r="J33" s="1139">
        <f t="shared" si="2"/>
        <v>19698</v>
      </c>
      <c r="K33" s="1147"/>
      <c r="L33" s="1156"/>
      <c r="M33" s="392">
        <f>M34</f>
        <v>0</v>
      </c>
      <c r="N33" s="392">
        <f>N34</f>
        <v>0</v>
      </c>
      <c r="O33" s="392">
        <f>O34</f>
        <v>0</v>
      </c>
      <c r="P33" s="392">
        <f>P34</f>
        <v>0</v>
      </c>
      <c r="Q33" s="691">
        <f t="shared" si="4"/>
        <v>0</v>
      </c>
      <c r="R33" s="1153">
        <f t="shared" si="0"/>
        <v>19698</v>
      </c>
      <c r="S33" s="255"/>
      <c r="AD33"/>
    </row>
    <row r="34" spans="1:30" ht="12.75">
      <c r="A34" s="156">
        <v>25</v>
      </c>
      <c r="B34" s="153"/>
      <c r="C34" s="19"/>
      <c r="D34" s="418" t="s">
        <v>34</v>
      </c>
      <c r="E34" s="419" t="s">
        <v>247</v>
      </c>
      <c r="F34" s="420">
        <f>SUM(F35:F36)</f>
        <v>13000</v>
      </c>
      <c r="G34" s="420">
        <f>SUM(G35:G36)</f>
        <v>4940</v>
      </c>
      <c r="H34" s="420">
        <f>SUM(H35:H36)</f>
        <v>1758</v>
      </c>
      <c r="I34" s="420">
        <f>SUM(I35:I36)</f>
        <v>0</v>
      </c>
      <c r="J34" s="1140">
        <f t="shared" si="2"/>
        <v>19698</v>
      </c>
      <c r="K34" s="1148"/>
      <c r="L34" s="1138"/>
      <c r="M34" s="417">
        <f>SUM(M35:M36)</f>
        <v>0</v>
      </c>
      <c r="N34" s="417">
        <f>SUM(N35:N36)</f>
        <v>0</v>
      </c>
      <c r="O34" s="417">
        <f>SUM(O35:O36)</f>
        <v>0</v>
      </c>
      <c r="P34" s="417">
        <f>SUM(P35:P36)</f>
        <v>0</v>
      </c>
      <c r="Q34" s="417">
        <f t="shared" si="4"/>
        <v>0</v>
      </c>
      <c r="R34" s="1151">
        <f t="shared" si="0"/>
        <v>19698</v>
      </c>
      <c r="S34" s="255"/>
      <c r="AD34"/>
    </row>
    <row r="35" spans="1:30" ht="12.75">
      <c r="A35" s="156">
        <v>26</v>
      </c>
      <c r="B35" s="154"/>
      <c r="C35" s="20"/>
      <c r="D35" s="73"/>
      <c r="E35" s="163" t="s">
        <v>419</v>
      </c>
      <c r="F35" s="165"/>
      <c r="G35" s="14"/>
      <c r="H35" s="8">
        <v>1758</v>
      </c>
      <c r="I35" s="165"/>
      <c r="J35" s="11">
        <f t="shared" si="2"/>
        <v>1758</v>
      </c>
      <c r="K35" s="1149"/>
      <c r="L35" s="34"/>
      <c r="M35" s="10"/>
      <c r="N35" s="10"/>
      <c r="O35" s="10"/>
      <c r="P35" s="10"/>
      <c r="Q35" s="693">
        <f t="shared" si="4"/>
        <v>0</v>
      </c>
      <c r="R35" s="1152">
        <f t="shared" si="0"/>
        <v>1758</v>
      </c>
      <c r="S35" s="255"/>
      <c r="AD35"/>
    </row>
    <row r="36" spans="1:30" ht="13.5" thickBot="1">
      <c r="A36" s="157">
        <f>A35+1</f>
        <v>27</v>
      </c>
      <c r="B36" s="202"/>
      <c r="C36" s="23"/>
      <c r="D36" s="201"/>
      <c r="E36" s="192" t="s">
        <v>416</v>
      </c>
      <c r="F36" s="193">
        <v>13000</v>
      </c>
      <c r="G36" s="25">
        <v>4940</v>
      </c>
      <c r="H36" s="26"/>
      <c r="I36" s="193"/>
      <c r="J36" s="399">
        <f t="shared" si="2"/>
        <v>17940</v>
      </c>
      <c r="K36" s="1149"/>
      <c r="L36" s="31"/>
      <c r="M36" s="25"/>
      <c r="N36" s="25"/>
      <c r="O36" s="25"/>
      <c r="P36" s="25"/>
      <c r="Q36" s="1155">
        <f t="shared" si="4"/>
        <v>0</v>
      </c>
      <c r="R36" s="1154">
        <f t="shared" si="0"/>
        <v>17940</v>
      </c>
      <c r="S36" s="255"/>
      <c r="AD36"/>
    </row>
    <row r="37" spans="1:30" s="186" customFormat="1" ht="12.75">
      <c r="A37" s="184"/>
      <c r="B37" s="182"/>
      <c r="C37" s="109"/>
      <c r="D37" s="75"/>
      <c r="E37" s="113"/>
      <c r="F37" s="204"/>
      <c r="G37" s="204"/>
      <c r="H37" s="204"/>
      <c r="I37" s="204"/>
      <c r="J37" s="205"/>
      <c r="K37" s="205"/>
      <c r="L37" s="204"/>
      <c r="M37" s="204"/>
      <c r="N37" s="204"/>
      <c r="O37" s="204"/>
      <c r="P37" s="204"/>
      <c r="Q37" s="204"/>
      <c r="R37" s="204"/>
      <c r="S37" s="204"/>
      <c r="T37" s="204"/>
      <c r="U37" s="685"/>
      <c r="V37" s="204"/>
      <c r="W37" s="204"/>
      <c r="X37" s="204"/>
      <c r="Y37" s="204"/>
      <c r="Z37" s="204"/>
      <c r="AA37" s="204"/>
      <c r="AB37" s="393"/>
      <c r="AC37" s="393"/>
      <c r="AD37" s="270"/>
    </row>
    <row r="38" spans="1:30" s="186" customFormat="1" ht="12.75">
      <c r="A38" s="184"/>
      <c r="B38" s="182"/>
      <c r="C38" s="109"/>
      <c r="D38" s="75"/>
      <c r="E38" s="113"/>
      <c r="F38" s="204"/>
      <c r="G38" s="204"/>
      <c r="H38" s="204"/>
      <c r="I38" s="204"/>
      <c r="J38" s="205"/>
      <c r="K38" s="205"/>
      <c r="L38" s="204"/>
      <c r="M38" s="204"/>
      <c r="N38" s="204"/>
      <c r="O38" s="204"/>
      <c r="P38" s="204"/>
      <c r="Q38" s="204"/>
      <c r="R38" s="204"/>
      <c r="S38" s="204"/>
      <c r="T38" s="204"/>
      <c r="U38" s="204"/>
      <c r="V38" s="204"/>
      <c r="W38" s="204"/>
      <c r="X38" s="204"/>
      <c r="Y38" s="204"/>
      <c r="Z38" s="204"/>
      <c r="AA38" s="204"/>
      <c r="AB38" s="393"/>
      <c r="AC38" s="393"/>
      <c r="AD38" s="270"/>
    </row>
    <row r="39" s="186" customFormat="1" ht="13.5" customHeight="1" thickBot="1"/>
    <row r="40" spans="1:18" s="186" customFormat="1" ht="13.5" thickBot="1">
      <c r="A40" s="1281" t="s">
        <v>327</v>
      </c>
      <c r="B40" s="1316"/>
      <c r="C40" s="1316"/>
      <c r="D40" s="1316"/>
      <c r="E40" s="1316"/>
      <c r="F40" s="1316"/>
      <c r="G40" s="1316"/>
      <c r="H40" s="1316"/>
      <c r="I40" s="1316"/>
      <c r="J40" s="1317"/>
      <c r="K40" s="1142"/>
      <c r="L40" s="355"/>
      <c r="M40" s="355"/>
      <c r="N40" s="355"/>
      <c r="O40" s="355"/>
      <c r="P40" s="355"/>
      <c r="Q40" s="355"/>
      <c r="R40" s="1261" t="s">
        <v>327</v>
      </c>
    </row>
    <row r="41" spans="1:18" s="186" customFormat="1" ht="18.75">
      <c r="A41" s="216"/>
      <c r="B41" s="217"/>
      <c r="C41" s="218"/>
      <c r="D41" s="219"/>
      <c r="E41" s="1133"/>
      <c r="F41" s="1113" t="s">
        <v>40</v>
      </c>
      <c r="G41" s="1114"/>
      <c r="H41" s="1114"/>
      <c r="I41" s="1114"/>
      <c r="J41" s="1114"/>
      <c r="K41" s="1143"/>
      <c r="L41" s="1320" t="s">
        <v>39</v>
      </c>
      <c r="M41" s="1321"/>
      <c r="N41" s="1321"/>
      <c r="O41" s="1321"/>
      <c r="P41" s="1321"/>
      <c r="Q41" s="1322"/>
      <c r="R41" s="1318"/>
    </row>
    <row r="42" spans="1:18" s="186" customFormat="1" ht="12.75">
      <c r="A42" s="220"/>
      <c r="B42" s="221" t="s">
        <v>182</v>
      </c>
      <c r="C42" s="222" t="s">
        <v>37</v>
      </c>
      <c r="D42" s="1323" t="s">
        <v>38</v>
      </c>
      <c r="E42" s="1324"/>
      <c r="F42" s="1324"/>
      <c r="G42" s="1324"/>
      <c r="H42" s="1324"/>
      <c r="I42" s="1324"/>
      <c r="J42" s="1325"/>
      <c r="K42" s="1144"/>
      <c r="L42" s="1136"/>
      <c r="M42" s="1115"/>
      <c r="N42" s="1115"/>
      <c r="O42" s="1115"/>
      <c r="P42" s="1115"/>
      <c r="Q42" s="1115"/>
      <c r="R42" s="1318"/>
    </row>
    <row r="43" spans="1:18" s="186" customFormat="1" ht="12.75">
      <c r="A43" s="223"/>
      <c r="B43" s="224" t="s">
        <v>183</v>
      </c>
      <c r="C43" s="225" t="s">
        <v>181</v>
      </c>
      <c r="D43" s="226"/>
      <c r="E43" s="227" t="s">
        <v>30</v>
      </c>
      <c r="F43" s="1326">
        <v>610</v>
      </c>
      <c r="G43" s="1313">
        <v>620</v>
      </c>
      <c r="H43" s="1313">
        <v>630</v>
      </c>
      <c r="I43" s="1313">
        <v>640</v>
      </c>
      <c r="J43" s="1328" t="s">
        <v>28</v>
      </c>
      <c r="K43" s="1145"/>
      <c r="L43" s="1330">
        <v>711</v>
      </c>
      <c r="M43" s="1313">
        <v>713</v>
      </c>
      <c r="N43" s="1313">
        <v>714</v>
      </c>
      <c r="O43" s="1313">
        <v>716</v>
      </c>
      <c r="P43" s="1315">
        <v>717</v>
      </c>
      <c r="Q43" s="684"/>
      <c r="R43" s="1318"/>
    </row>
    <row r="44" spans="1:18" s="186" customFormat="1" ht="13.5" thickBot="1">
      <c r="A44" s="228"/>
      <c r="B44" s="229"/>
      <c r="C44" s="230"/>
      <c r="D44" s="231"/>
      <c r="E44" s="232"/>
      <c r="F44" s="1327"/>
      <c r="G44" s="1314"/>
      <c r="H44" s="1314"/>
      <c r="I44" s="1314"/>
      <c r="J44" s="1329"/>
      <c r="K44" s="1145"/>
      <c r="L44" s="1331"/>
      <c r="M44" s="1314"/>
      <c r="N44" s="1314"/>
      <c r="O44" s="1314"/>
      <c r="P44" s="1314"/>
      <c r="Q44" s="683" t="s">
        <v>28</v>
      </c>
      <c r="R44" s="1319"/>
    </row>
    <row r="45" spans="1:18" s="186" customFormat="1" ht="16.5" thickBot="1" thickTop="1">
      <c r="A45" s="155">
        <v>1</v>
      </c>
      <c r="B45" s="298" t="s">
        <v>417</v>
      </c>
      <c r="C45" s="196"/>
      <c r="D45" s="197"/>
      <c r="E45" s="198"/>
      <c r="F45" s="286">
        <f>F46+F59+F64+F68</f>
        <v>224508</v>
      </c>
      <c r="G45" s="286">
        <f>G46+G59+G64+G68</f>
        <v>82822</v>
      </c>
      <c r="H45" s="286">
        <f>H46+H59+H64+H68</f>
        <v>91818</v>
      </c>
      <c r="I45" s="286">
        <f>I46+I59+I64+I68</f>
        <v>4278</v>
      </c>
      <c r="J45" s="1134">
        <f>J46+J59+J64+J68</f>
        <v>403426</v>
      </c>
      <c r="K45" s="1146"/>
      <c r="L45" s="1160">
        <f>L46+L52</f>
        <v>0</v>
      </c>
      <c r="M45" s="252">
        <f>M46+M59+M64+M68</f>
        <v>0</v>
      </c>
      <c r="N45" s="252">
        <f>N46+N59+N64+N68</f>
        <v>0</v>
      </c>
      <c r="O45" s="252">
        <f>O46+O59+O64+O68</f>
        <v>0</v>
      </c>
      <c r="P45" s="252">
        <f>P46+P59+P64+P68</f>
        <v>0</v>
      </c>
      <c r="Q45" s="686">
        <f>M45+N45+O45+P45+L45</f>
        <v>0</v>
      </c>
      <c r="R45" s="200">
        <f aca="true" t="shared" si="5" ref="R45:R71">J45+Q45</f>
        <v>403426</v>
      </c>
    </row>
    <row r="46" spans="1:18" s="186" customFormat="1" ht="13.5" thickTop="1">
      <c r="A46" s="155">
        <v>2</v>
      </c>
      <c r="B46" s="154"/>
      <c r="C46" s="22" t="s">
        <v>227</v>
      </c>
      <c r="D46" s="233" t="s">
        <v>232</v>
      </c>
      <c r="E46" s="214"/>
      <c r="F46" s="392">
        <f>F47</f>
        <v>147832</v>
      </c>
      <c r="G46" s="392">
        <f>G47</f>
        <v>54590</v>
      </c>
      <c r="H46" s="392">
        <f>H47</f>
        <v>62949</v>
      </c>
      <c r="I46" s="392">
        <f>I47</f>
        <v>4278</v>
      </c>
      <c r="J46" s="392">
        <f>J47</f>
        <v>269649</v>
      </c>
      <c r="K46" s="1147"/>
      <c r="L46" s="1137"/>
      <c r="M46" s="392">
        <f>M47</f>
        <v>0</v>
      </c>
      <c r="N46" s="392">
        <f>N47</f>
        <v>0</v>
      </c>
      <c r="O46" s="392">
        <f>O47</f>
        <v>0</v>
      </c>
      <c r="P46" s="392">
        <f>P47</f>
        <v>0</v>
      </c>
      <c r="Q46" s="687">
        <f>SUM(L46:P46)</f>
        <v>0</v>
      </c>
      <c r="R46" s="1150">
        <f t="shared" si="5"/>
        <v>269649</v>
      </c>
    </row>
    <row r="47" spans="1:18" s="186" customFormat="1" ht="13.5" customHeight="1">
      <c r="A47" s="156">
        <f aca="true" t="shared" si="6" ref="A47:A63">A46+1</f>
        <v>3</v>
      </c>
      <c r="B47" s="154"/>
      <c r="C47" s="20"/>
      <c r="D47" s="412" t="s">
        <v>31</v>
      </c>
      <c r="E47" s="413" t="s">
        <v>413</v>
      </c>
      <c r="F47" s="415">
        <f>SUM(F48:F57)</f>
        <v>147832</v>
      </c>
      <c r="G47" s="415">
        <f>SUM(G48:G57)</f>
        <v>54590</v>
      </c>
      <c r="H47" s="415">
        <f>SUM(H48:H57)</f>
        <v>62949</v>
      </c>
      <c r="I47" s="415">
        <f>SUM(I48:I57)</f>
        <v>4278</v>
      </c>
      <c r="J47" s="1135">
        <f>SUM(J48:J58)</f>
        <v>269649</v>
      </c>
      <c r="K47" s="1148"/>
      <c r="L47" s="1138"/>
      <c r="M47" s="417">
        <f>SUM(M48:M58)</f>
        <v>0</v>
      </c>
      <c r="N47" s="417">
        <f>SUM(N48:N58)</f>
        <v>0</v>
      </c>
      <c r="O47" s="417">
        <f>SUM(O48:O58)</f>
        <v>0</v>
      </c>
      <c r="P47" s="417">
        <f>SUM(P48:P58)</f>
        <v>0</v>
      </c>
      <c r="Q47" s="688">
        <f>SUM(L47:P47)</f>
        <v>0</v>
      </c>
      <c r="R47" s="1151">
        <f t="shared" si="5"/>
        <v>269649</v>
      </c>
    </row>
    <row r="48" spans="1:18" s="186" customFormat="1" ht="12.75">
      <c r="A48" s="156">
        <f t="shared" si="6"/>
        <v>4</v>
      </c>
      <c r="B48" s="154"/>
      <c r="C48" s="20"/>
      <c r="D48" s="73"/>
      <c r="E48" s="163" t="s">
        <v>230</v>
      </c>
      <c r="F48" s="165"/>
      <c r="G48" s="14"/>
      <c r="H48" s="8">
        <v>62949</v>
      </c>
      <c r="I48" s="165"/>
      <c r="J48" s="274">
        <f aca="true" t="shared" si="7" ref="J48:J71">F48+G48+H48+I48</f>
        <v>62949</v>
      </c>
      <c r="K48" s="1149"/>
      <c r="L48" s="1141"/>
      <c r="M48" s="176"/>
      <c r="N48" s="176"/>
      <c r="O48" s="176"/>
      <c r="P48" s="176"/>
      <c r="Q48" s="689">
        <f>SUM(L48:P48)</f>
        <v>0</v>
      </c>
      <c r="R48" s="1152">
        <f t="shared" si="5"/>
        <v>62949</v>
      </c>
    </row>
    <row r="49" spans="1:18" s="186" customFormat="1" ht="12.75">
      <c r="A49" s="156">
        <f t="shared" si="6"/>
        <v>5</v>
      </c>
      <c r="B49" s="154"/>
      <c r="C49" s="20"/>
      <c r="D49" s="73"/>
      <c r="E49" s="174" t="s">
        <v>416</v>
      </c>
      <c r="F49" s="165">
        <v>143660</v>
      </c>
      <c r="G49" s="14">
        <v>54590</v>
      </c>
      <c r="H49" s="8"/>
      <c r="I49" s="165"/>
      <c r="J49" s="274">
        <f t="shared" si="7"/>
        <v>198250</v>
      </c>
      <c r="K49" s="1149"/>
      <c r="L49" s="1141"/>
      <c r="M49" s="176"/>
      <c r="N49" s="176"/>
      <c r="O49" s="176"/>
      <c r="P49" s="176"/>
      <c r="Q49" s="689">
        <f aca="true" t="shared" si="8" ref="Q49:Q71">SUM(L49:P49)</f>
        <v>0</v>
      </c>
      <c r="R49" s="1152">
        <f t="shared" si="5"/>
        <v>198250</v>
      </c>
    </row>
    <row r="50" spans="1:18" s="186" customFormat="1" ht="12.75">
      <c r="A50" s="156">
        <f t="shared" si="6"/>
        <v>6</v>
      </c>
      <c r="B50" s="154"/>
      <c r="C50" s="20"/>
      <c r="D50" s="73"/>
      <c r="E50" s="163" t="s">
        <v>231</v>
      </c>
      <c r="F50" s="165"/>
      <c r="G50" s="14"/>
      <c r="H50" s="8"/>
      <c r="I50" s="165"/>
      <c r="J50" s="274">
        <f t="shared" si="7"/>
        <v>0</v>
      </c>
      <c r="K50" s="1149"/>
      <c r="L50" s="1141"/>
      <c r="M50" s="176"/>
      <c r="N50" s="176"/>
      <c r="O50" s="176"/>
      <c r="P50" s="176"/>
      <c r="Q50" s="689">
        <f t="shared" si="8"/>
        <v>0</v>
      </c>
      <c r="R50" s="1152">
        <f t="shared" si="5"/>
        <v>0</v>
      </c>
    </row>
    <row r="51" spans="1:18" s="186" customFormat="1" ht="12.75">
      <c r="A51" s="156">
        <v>7</v>
      </c>
      <c r="B51" s="154"/>
      <c r="C51" s="20"/>
      <c r="D51" s="73"/>
      <c r="E51" s="163" t="s">
        <v>228</v>
      </c>
      <c r="F51" s="165"/>
      <c r="G51" s="14"/>
      <c r="H51" s="8"/>
      <c r="I51" s="165"/>
      <c r="J51" s="274">
        <f t="shared" si="7"/>
        <v>0</v>
      </c>
      <c r="K51" s="1149"/>
      <c r="L51" s="34"/>
      <c r="M51" s="10"/>
      <c r="N51" s="10"/>
      <c r="O51" s="10"/>
      <c r="P51" s="10"/>
      <c r="Q51" s="689">
        <f t="shared" si="8"/>
        <v>0</v>
      </c>
      <c r="R51" s="1152">
        <f t="shared" si="5"/>
        <v>0</v>
      </c>
    </row>
    <row r="52" spans="1:18" s="186" customFormat="1" ht="12.75">
      <c r="A52" s="156">
        <f t="shared" si="6"/>
        <v>8</v>
      </c>
      <c r="B52" s="154"/>
      <c r="C52" s="20"/>
      <c r="D52" s="73"/>
      <c r="E52" s="174" t="s">
        <v>415</v>
      </c>
      <c r="F52" s="165"/>
      <c r="G52" s="14"/>
      <c r="H52" s="8"/>
      <c r="I52" s="165"/>
      <c r="J52" s="274">
        <f t="shared" si="7"/>
        <v>0</v>
      </c>
      <c r="K52" s="1149"/>
      <c r="L52" s="34"/>
      <c r="M52" s="10"/>
      <c r="N52" s="10"/>
      <c r="O52" s="10"/>
      <c r="P52" s="10"/>
      <c r="Q52" s="689">
        <f t="shared" si="8"/>
        <v>0</v>
      </c>
      <c r="R52" s="1152">
        <f t="shared" si="5"/>
        <v>0</v>
      </c>
    </row>
    <row r="53" spans="1:18" s="186" customFormat="1" ht="12.75">
      <c r="A53" s="156">
        <f t="shared" si="6"/>
        <v>9</v>
      </c>
      <c r="B53" s="153"/>
      <c r="C53" s="19"/>
      <c r="D53" s="6"/>
      <c r="E53" s="166" t="s">
        <v>208</v>
      </c>
      <c r="F53" s="34"/>
      <c r="G53" s="10"/>
      <c r="H53" s="7"/>
      <c r="I53" s="34"/>
      <c r="J53" s="274">
        <f t="shared" si="7"/>
        <v>0</v>
      </c>
      <c r="K53" s="1149"/>
      <c r="L53" s="34"/>
      <c r="M53" s="10"/>
      <c r="N53" s="10"/>
      <c r="O53" s="10"/>
      <c r="P53" s="10"/>
      <c r="Q53" s="689">
        <f t="shared" si="8"/>
        <v>0</v>
      </c>
      <c r="R53" s="1152">
        <f t="shared" si="5"/>
        <v>0</v>
      </c>
    </row>
    <row r="54" spans="1:18" s="186" customFormat="1" ht="12.75">
      <c r="A54" s="156">
        <f t="shared" si="6"/>
        <v>10</v>
      </c>
      <c r="B54" s="154"/>
      <c r="C54" s="20"/>
      <c r="D54" s="73"/>
      <c r="E54" s="163" t="s">
        <v>229</v>
      </c>
      <c r="F54" s="165">
        <v>4172</v>
      </c>
      <c r="G54" s="14"/>
      <c r="H54" s="8"/>
      <c r="I54" s="165"/>
      <c r="J54" s="274">
        <f t="shared" si="7"/>
        <v>4172</v>
      </c>
      <c r="K54" s="1149"/>
      <c r="L54" s="28"/>
      <c r="M54" s="10"/>
      <c r="N54" s="10"/>
      <c r="O54" s="10"/>
      <c r="P54" s="10"/>
      <c r="Q54" s="689">
        <f t="shared" si="8"/>
        <v>0</v>
      </c>
      <c r="R54" s="1152">
        <f t="shared" si="5"/>
        <v>4172</v>
      </c>
    </row>
    <row r="55" spans="1:18" s="186" customFormat="1" ht="12.75">
      <c r="A55" s="156">
        <f t="shared" si="6"/>
        <v>11</v>
      </c>
      <c r="B55" s="154"/>
      <c r="C55" s="20"/>
      <c r="D55" s="73"/>
      <c r="E55" s="163" t="s">
        <v>414</v>
      </c>
      <c r="F55" s="165"/>
      <c r="G55" s="14"/>
      <c r="H55" s="8"/>
      <c r="I55" s="165">
        <v>4278</v>
      </c>
      <c r="J55" s="274">
        <f t="shared" si="7"/>
        <v>4278</v>
      </c>
      <c r="K55" s="1149"/>
      <c r="L55" s="28"/>
      <c r="M55" s="14"/>
      <c r="N55" s="14"/>
      <c r="O55" s="14"/>
      <c r="P55" s="14"/>
      <c r="Q55" s="689">
        <f t="shared" si="8"/>
        <v>0</v>
      </c>
      <c r="R55" s="1152">
        <f t="shared" si="5"/>
        <v>4278</v>
      </c>
    </row>
    <row r="56" spans="1:18" s="186" customFormat="1" ht="12.75">
      <c r="A56" s="156">
        <f t="shared" si="6"/>
        <v>12</v>
      </c>
      <c r="B56" s="154"/>
      <c r="C56" s="20"/>
      <c r="D56" s="73"/>
      <c r="E56" s="163" t="s">
        <v>420</v>
      </c>
      <c r="F56" s="165"/>
      <c r="G56" s="14"/>
      <c r="H56" s="8"/>
      <c r="I56" s="165"/>
      <c r="J56" s="274">
        <f t="shared" si="7"/>
        <v>0</v>
      </c>
      <c r="K56" s="1149"/>
      <c r="L56" s="28"/>
      <c r="M56" s="10"/>
      <c r="N56" s="10"/>
      <c r="O56" s="10"/>
      <c r="P56" s="290"/>
      <c r="Q56" s="689">
        <f t="shared" si="8"/>
        <v>0</v>
      </c>
      <c r="R56" s="1152">
        <f t="shared" si="5"/>
        <v>0</v>
      </c>
    </row>
    <row r="57" spans="1:18" s="186" customFormat="1" ht="12.75">
      <c r="A57" s="156">
        <f t="shared" si="6"/>
        <v>13</v>
      </c>
      <c r="B57" s="153"/>
      <c r="C57" s="19"/>
      <c r="D57" s="6"/>
      <c r="E57" s="276" t="s">
        <v>99</v>
      </c>
      <c r="F57" s="34"/>
      <c r="G57" s="10"/>
      <c r="H57" s="7"/>
      <c r="I57" s="34"/>
      <c r="J57" s="274">
        <f t="shared" si="7"/>
        <v>0</v>
      </c>
      <c r="K57" s="1149"/>
      <c r="L57" s="28"/>
      <c r="M57" s="10"/>
      <c r="N57" s="10"/>
      <c r="O57" s="10"/>
      <c r="P57" s="10"/>
      <c r="Q57" s="689">
        <f t="shared" si="8"/>
        <v>0</v>
      </c>
      <c r="R57" s="1152">
        <f t="shared" si="5"/>
        <v>0</v>
      </c>
    </row>
    <row r="58" spans="1:18" s="186" customFormat="1" ht="12.75">
      <c r="A58" s="156">
        <f t="shared" si="6"/>
        <v>14</v>
      </c>
      <c r="B58" s="154"/>
      <c r="C58" s="20"/>
      <c r="D58" s="73"/>
      <c r="E58" s="174" t="s">
        <v>105</v>
      </c>
      <c r="F58" s="165"/>
      <c r="G58" s="14"/>
      <c r="H58" s="8"/>
      <c r="I58" s="165"/>
      <c r="J58" s="11">
        <f t="shared" si="7"/>
        <v>0</v>
      </c>
      <c r="K58" s="1149"/>
      <c r="L58" s="28"/>
      <c r="M58" s="10"/>
      <c r="N58" s="10"/>
      <c r="O58" s="10"/>
      <c r="P58" s="10"/>
      <c r="Q58" s="689">
        <f t="shared" si="8"/>
        <v>0</v>
      </c>
      <c r="R58" s="1152">
        <f t="shared" si="5"/>
        <v>0</v>
      </c>
    </row>
    <row r="59" spans="1:18" s="186" customFormat="1" ht="12.75">
      <c r="A59" s="155">
        <v>15</v>
      </c>
      <c r="B59" s="154"/>
      <c r="C59" s="22" t="s">
        <v>235</v>
      </c>
      <c r="D59" s="233" t="s">
        <v>232</v>
      </c>
      <c r="E59" s="214"/>
      <c r="F59" s="392">
        <f>F60</f>
        <v>38530</v>
      </c>
      <c r="G59" s="392">
        <f>G60</f>
        <v>13737</v>
      </c>
      <c r="H59" s="392">
        <f>H60</f>
        <v>22416</v>
      </c>
      <c r="I59" s="392">
        <f>I60</f>
        <v>0</v>
      </c>
      <c r="J59" s="1139">
        <f t="shared" si="7"/>
        <v>74683</v>
      </c>
      <c r="K59" s="1147"/>
      <c r="L59" s="1156"/>
      <c r="M59" s="392">
        <f>M60</f>
        <v>0</v>
      </c>
      <c r="N59" s="392">
        <f>N60</f>
        <v>0</v>
      </c>
      <c r="O59" s="392">
        <f>O60</f>
        <v>0</v>
      </c>
      <c r="P59" s="392">
        <f>P60</f>
        <v>0</v>
      </c>
      <c r="Q59" s="691">
        <f t="shared" si="8"/>
        <v>0</v>
      </c>
      <c r="R59" s="1153">
        <f t="shared" si="5"/>
        <v>74683</v>
      </c>
    </row>
    <row r="60" spans="1:30" ht="12.75">
      <c r="A60" s="156">
        <v>16</v>
      </c>
      <c r="B60" s="154"/>
      <c r="C60" s="20"/>
      <c r="D60" s="412" t="s">
        <v>32</v>
      </c>
      <c r="E60" s="413" t="s">
        <v>245</v>
      </c>
      <c r="F60" s="415">
        <f>SUM(F61:F63)</f>
        <v>38530</v>
      </c>
      <c r="G60" s="415">
        <f>SUM(G61:G63)</f>
        <v>13737</v>
      </c>
      <c r="H60" s="415">
        <f>SUM(H61:H63)</f>
        <v>22416</v>
      </c>
      <c r="I60" s="415">
        <f>SUM(I61:I63)</f>
        <v>0</v>
      </c>
      <c r="J60" s="1140">
        <f t="shared" si="7"/>
        <v>74683</v>
      </c>
      <c r="K60" s="1148"/>
      <c r="L60" s="416"/>
      <c r="M60" s="414">
        <f>SUM(M61:M63)</f>
        <v>0</v>
      </c>
      <c r="N60" s="414">
        <f>SUM(N61:N63)</f>
        <v>0</v>
      </c>
      <c r="O60" s="414">
        <f>SUM(O61:O63)</f>
        <v>0</v>
      </c>
      <c r="P60" s="414">
        <f>SUM(P61:P63)</f>
        <v>0</v>
      </c>
      <c r="Q60" s="692">
        <f t="shared" si="8"/>
        <v>0</v>
      </c>
      <c r="R60" s="1151">
        <f t="shared" si="5"/>
        <v>74683</v>
      </c>
      <c r="AD60"/>
    </row>
    <row r="61" spans="1:30" ht="12.75">
      <c r="A61" s="156">
        <v>17</v>
      </c>
      <c r="B61" s="154"/>
      <c r="C61" s="20"/>
      <c r="D61" s="73"/>
      <c r="E61" s="163" t="s">
        <v>230</v>
      </c>
      <c r="F61" s="165"/>
      <c r="G61" s="165"/>
      <c r="H61" s="165">
        <v>22416</v>
      </c>
      <c r="I61" s="165"/>
      <c r="J61" s="11">
        <f t="shared" si="7"/>
        <v>22416</v>
      </c>
      <c r="K61" s="1149"/>
      <c r="L61" s="28"/>
      <c r="M61" s="16"/>
      <c r="N61" s="16"/>
      <c r="O61" s="16"/>
      <c r="P61" s="16"/>
      <c r="Q61" s="693">
        <f t="shared" si="8"/>
        <v>0</v>
      </c>
      <c r="R61" s="1152">
        <f t="shared" si="5"/>
        <v>22416</v>
      </c>
      <c r="AD61"/>
    </row>
    <row r="62" spans="1:30" ht="12.75">
      <c r="A62" s="156">
        <v>18</v>
      </c>
      <c r="B62" s="154"/>
      <c r="C62" s="20"/>
      <c r="D62" s="73"/>
      <c r="E62" s="163" t="s">
        <v>416</v>
      </c>
      <c r="F62" s="165">
        <v>36150</v>
      </c>
      <c r="G62" s="165">
        <v>13737</v>
      </c>
      <c r="H62" s="165"/>
      <c r="I62" s="165"/>
      <c r="J62" s="11">
        <f t="shared" si="7"/>
        <v>49887</v>
      </c>
      <c r="K62" s="1149"/>
      <c r="L62" s="28"/>
      <c r="M62" s="16"/>
      <c r="N62" s="16"/>
      <c r="O62" s="16"/>
      <c r="P62" s="16"/>
      <c r="Q62" s="693">
        <f t="shared" si="8"/>
        <v>0</v>
      </c>
      <c r="R62" s="1152">
        <f t="shared" si="5"/>
        <v>49887</v>
      </c>
      <c r="AD62"/>
    </row>
    <row r="63" spans="1:30" ht="12.75">
      <c r="A63" s="156">
        <f t="shared" si="6"/>
        <v>19</v>
      </c>
      <c r="B63" s="154"/>
      <c r="C63" s="20"/>
      <c r="D63" s="73"/>
      <c r="E63" s="163" t="s">
        <v>418</v>
      </c>
      <c r="F63" s="165">
        <v>2380</v>
      </c>
      <c r="G63" s="165"/>
      <c r="H63" s="165"/>
      <c r="I63" s="165"/>
      <c r="J63" s="11">
        <f t="shared" si="7"/>
        <v>2380</v>
      </c>
      <c r="K63" s="1149"/>
      <c r="L63" s="28"/>
      <c r="M63" s="10"/>
      <c r="N63" s="16"/>
      <c r="O63" s="16"/>
      <c r="P63" s="16"/>
      <c r="Q63" s="1157">
        <f t="shared" si="8"/>
        <v>0</v>
      </c>
      <c r="R63" s="1152">
        <f t="shared" si="5"/>
        <v>2380</v>
      </c>
      <c r="AD63"/>
    </row>
    <row r="64" spans="1:30" ht="12.75">
      <c r="A64" s="155">
        <v>20</v>
      </c>
      <c r="B64" s="154"/>
      <c r="C64" s="22" t="s">
        <v>233</v>
      </c>
      <c r="D64" s="233" t="s">
        <v>232</v>
      </c>
      <c r="E64" s="214"/>
      <c r="F64" s="392">
        <f>F65</f>
        <v>25146</v>
      </c>
      <c r="G64" s="392">
        <f>G65</f>
        <v>9555</v>
      </c>
      <c r="H64" s="392">
        <f>H65</f>
        <v>4695</v>
      </c>
      <c r="I64" s="392">
        <f>I65</f>
        <v>0</v>
      </c>
      <c r="J64" s="1139">
        <f t="shared" si="7"/>
        <v>39396</v>
      </c>
      <c r="K64" s="1147"/>
      <c r="L64" s="1156"/>
      <c r="M64" s="392">
        <f>M65</f>
        <v>0</v>
      </c>
      <c r="N64" s="180">
        <f>N65</f>
        <v>0</v>
      </c>
      <c r="O64" s="180">
        <f>O65</f>
        <v>0</v>
      </c>
      <c r="P64" s="180">
        <f>P65</f>
        <v>0</v>
      </c>
      <c r="Q64" s="1158">
        <f t="shared" si="8"/>
        <v>0</v>
      </c>
      <c r="R64" s="1153">
        <f t="shared" si="5"/>
        <v>39396</v>
      </c>
      <c r="AD64"/>
    </row>
    <row r="65" spans="1:30" ht="12.75">
      <c r="A65" s="156">
        <v>21</v>
      </c>
      <c r="B65" s="153"/>
      <c r="C65" s="19"/>
      <c r="D65" s="418" t="s">
        <v>33</v>
      </c>
      <c r="E65" s="419" t="s">
        <v>246</v>
      </c>
      <c r="F65" s="420">
        <f>SUM(F66:F67)</f>
        <v>25146</v>
      </c>
      <c r="G65" s="420">
        <f>SUM(G66:G67)</f>
        <v>9555</v>
      </c>
      <c r="H65" s="420">
        <f>SUM(H66:H67)</f>
        <v>4695</v>
      </c>
      <c r="I65" s="420">
        <f>SUM(I66:I67)</f>
        <v>0</v>
      </c>
      <c r="J65" s="1140">
        <f t="shared" si="7"/>
        <v>39396</v>
      </c>
      <c r="K65" s="1148"/>
      <c r="L65" s="416"/>
      <c r="M65" s="417">
        <f>SUM(M66:M67)</f>
        <v>0</v>
      </c>
      <c r="N65" s="417">
        <f>SUM(N66:N67)</f>
        <v>0</v>
      </c>
      <c r="O65" s="417">
        <f>SUM(O66:O67)</f>
        <v>0</v>
      </c>
      <c r="P65" s="417">
        <f>SUM(P66:P67)</f>
        <v>0</v>
      </c>
      <c r="Q65" s="1159">
        <f t="shared" si="8"/>
        <v>0</v>
      </c>
      <c r="R65" s="1151">
        <f t="shared" si="5"/>
        <v>39396</v>
      </c>
      <c r="AD65"/>
    </row>
    <row r="66" spans="1:30" ht="12.75">
      <c r="A66" s="156">
        <v>22</v>
      </c>
      <c r="B66" s="153"/>
      <c r="C66" s="19"/>
      <c r="D66" s="6"/>
      <c r="E66" s="166" t="s">
        <v>230</v>
      </c>
      <c r="F66" s="34"/>
      <c r="G66" s="10"/>
      <c r="H66" s="7">
        <v>4695</v>
      </c>
      <c r="I66" s="34"/>
      <c r="J66" s="11">
        <f t="shared" si="7"/>
        <v>4695</v>
      </c>
      <c r="K66" s="1149"/>
      <c r="L66" s="28"/>
      <c r="M66" s="10"/>
      <c r="N66" s="10"/>
      <c r="O66" s="10"/>
      <c r="P66" s="10"/>
      <c r="Q66" s="690">
        <f t="shared" si="8"/>
        <v>0</v>
      </c>
      <c r="R66" s="1152">
        <f t="shared" si="5"/>
        <v>4695</v>
      </c>
      <c r="AD66"/>
    </row>
    <row r="67" spans="1:30" ht="12.75">
      <c r="A67" s="156">
        <v>23</v>
      </c>
      <c r="B67" s="154"/>
      <c r="C67" s="20"/>
      <c r="D67" s="73"/>
      <c r="E67" s="163" t="s">
        <v>416</v>
      </c>
      <c r="F67" s="165">
        <v>25146</v>
      </c>
      <c r="G67" s="14">
        <v>9555</v>
      </c>
      <c r="H67" s="8"/>
      <c r="I67" s="165"/>
      <c r="J67" s="11">
        <f t="shared" si="7"/>
        <v>34701</v>
      </c>
      <c r="K67" s="1149"/>
      <c r="L67" s="28"/>
      <c r="M67" s="10"/>
      <c r="N67" s="10"/>
      <c r="O67" s="10"/>
      <c r="P67" s="10"/>
      <c r="Q67" s="690">
        <f t="shared" si="8"/>
        <v>0</v>
      </c>
      <c r="R67" s="1152">
        <f t="shared" si="5"/>
        <v>34701</v>
      </c>
      <c r="AD67"/>
    </row>
    <row r="68" spans="1:30" ht="12.75">
      <c r="A68" s="155">
        <v>24</v>
      </c>
      <c r="B68" s="154"/>
      <c r="C68" s="22" t="s">
        <v>233</v>
      </c>
      <c r="D68" s="233" t="s">
        <v>232</v>
      </c>
      <c r="E68" s="214"/>
      <c r="F68" s="392">
        <f>F69</f>
        <v>13000</v>
      </c>
      <c r="G68" s="392">
        <f>G69</f>
        <v>4940</v>
      </c>
      <c r="H68" s="392">
        <f>H69</f>
        <v>1758</v>
      </c>
      <c r="I68" s="392">
        <f>I69</f>
        <v>0</v>
      </c>
      <c r="J68" s="1139">
        <f t="shared" si="7"/>
        <v>19698</v>
      </c>
      <c r="K68" s="1147"/>
      <c r="L68" s="1156"/>
      <c r="M68" s="392">
        <f>M69</f>
        <v>0</v>
      </c>
      <c r="N68" s="392">
        <f>N69</f>
        <v>0</v>
      </c>
      <c r="O68" s="392">
        <f>O69</f>
        <v>0</v>
      </c>
      <c r="P68" s="392">
        <f>P69</f>
        <v>0</v>
      </c>
      <c r="Q68" s="691">
        <f t="shared" si="8"/>
        <v>0</v>
      </c>
      <c r="R68" s="1153">
        <f t="shared" si="5"/>
        <v>19698</v>
      </c>
      <c r="AD68"/>
    </row>
    <row r="69" spans="1:30" ht="12.75">
      <c r="A69" s="156">
        <v>25</v>
      </c>
      <c r="B69" s="153"/>
      <c r="C69" s="19"/>
      <c r="D69" s="418" t="s">
        <v>34</v>
      </c>
      <c r="E69" s="419" t="s">
        <v>247</v>
      </c>
      <c r="F69" s="420">
        <f>SUM(F70:F71)</f>
        <v>13000</v>
      </c>
      <c r="G69" s="420">
        <f>SUM(G70:G71)</f>
        <v>4940</v>
      </c>
      <c r="H69" s="420">
        <f>SUM(H70:H71)</f>
        <v>1758</v>
      </c>
      <c r="I69" s="420">
        <f>SUM(I70:I71)</f>
        <v>0</v>
      </c>
      <c r="J69" s="1140">
        <f t="shared" si="7"/>
        <v>19698</v>
      </c>
      <c r="K69" s="1148"/>
      <c r="L69" s="1138"/>
      <c r="M69" s="417">
        <f>SUM(M70:M71)</f>
        <v>0</v>
      </c>
      <c r="N69" s="417">
        <f>SUM(N70:N71)</f>
        <v>0</v>
      </c>
      <c r="O69" s="417">
        <f>SUM(O70:O71)</f>
        <v>0</v>
      </c>
      <c r="P69" s="417">
        <f>SUM(P70:P71)</f>
        <v>0</v>
      </c>
      <c r="Q69" s="417">
        <f t="shared" si="8"/>
        <v>0</v>
      </c>
      <c r="R69" s="1151">
        <f t="shared" si="5"/>
        <v>19698</v>
      </c>
      <c r="AD69"/>
    </row>
    <row r="70" spans="1:30" ht="12.75">
      <c r="A70" s="156">
        <v>26</v>
      </c>
      <c r="B70" s="154"/>
      <c r="C70" s="20"/>
      <c r="D70" s="73"/>
      <c r="E70" s="163" t="s">
        <v>419</v>
      </c>
      <c r="F70" s="165"/>
      <c r="G70" s="14"/>
      <c r="H70" s="8">
        <v>1758</v>
      </c>
      <c r="I70" s="165"/>
      <c r="J70" s="11">
        <f t="shared" si="7"/>
        <v>1758</v>
      </c>
      <c r="K70" s="1149"/>
      <c r="L70" s="34"/>
      <c r="M70" s="10"/>
      <c r="N70" s="10"/>
      <c r="O70" s="10"/>
      <c r="P70" s="10"/>
      <c r="Q70" s="693">
        <f t="shared" si="8"/>
        <v>0</v>
      </c>
      <c r="R70" s="1152">
        <f t="shared" si="5"/>
        <v>1758</v>
      </c>
      <c r="AD70"/>
    </row>
    <row r="71" spans="1:30" ht="13.5" thickBot="1">
      <c r="A71" s="157">
        <f>A70+1</f>
        <v>27</v>
      </c>
      <c r="B71" s="202"/>
      <c r="C71" s="23"/>
      <c r="D71" s="201"/>
      <c r="E71" s="192" t="s">
        <v>416</v>
      </c>
      <c r="F71" s="193">
        <v>13000</v>
      </c>
      <c r="G71" s="25">
        <v>4940</v>
      </c>
      <c r="H71" s="26"/>
      <c r="I71" s="193"/>
      <c r="J71" s="399">
        <f t="shared" si="7"/>
        <v>17940</v>
      </c>
      <c r="K71" s="1149"/>
      <c r="L71" s="31"/>
      <c r="M71" s="25"/>
      <c r="N71" s="25"/>
      <c r="O71" s="25"/>
      <c r="P71" s="25"/>
      <c r="Q71" s="1155">
        <f t="shared" si="8"/>
        <v>0</v>
      </c>
      <c r="R71" s="1154">
        <f t="shared" si="5"/>
        <v>17940</v>
      </c>
      <c r="AD71"/>
    </row>
    <row r="72" spans="1:30" ht="12.75">
      <c r="A72"/>
      <c r="B72"/>
      <c r="P72"/>
      <c r="AD72"/>
    </row>
    <row r="73" spans="1:30" ht="13.5" customHeight="1">
      <c r="A73"/>
      <c r="B73"/>
      <c r="P73"/>
      <c r="AD73"/>
    </row>
    <row r="74" spans="1:30" ht="12.75">
      <c r="A74"/>
      <c r="B74"/>
      <c r="P74"/>
      <c r="AD74"/>
    </row>
    <row r="75" spans="1:30" ht="13.5" thickBot="1">
      <c r="A75"/>
      <c r="B75"/>
      <c r="P75"/>
      <c r="AD75"/>
    </row>
    <row r="76" spans="1:30" ht="13.5" thickBot="1">
      <c r="A76" s="1281" t="s">
        <v>590</v>
      </c>
      <c r="B76" s="1316"/>
      <c r="C76" s="1316"/>
      <c r="D76" s="1316"/>
      <c r="E76" s="1316"/>
      <c r="F76" s="1316"/>
      <c r="G76" s="1316"/>
      <c r="H76" s="1316"/>
      <c r="I76" s="1316"/>
      <c r="J76" s="1317"/>
      <c r="K76" s="1142"/>
      <c r="L76" s="355"/>
      <c r="M76" s="355"/>
      <c r="N76" s="355"/>
      <c r="O76" s="355"/>
      <c r="P76" s="355"/>
      <c r="Q76" s="355"/>
      <c r="R76" s="1261" t="s">
        <v>590</v>
      </c>
      <c r="AD76"/>
    </row>
    <row r="77" spans="1:30" ht="18.75">
      <c r="A77" s="216"/>
      <c r="B77" s="217"/>
      <c r="C77" s="218"/>
      <c r="D77" s="219"/>
      <c r="E77" s="1133"/>
      <c r="F77" s="1113" t="s">
        <v>40</v>
      </c>
      <c r="G77" s="1114"/>
      <c r="H77" s="1114"/>
      <c r="I77" s="1114"/>
      <c r="J77" s="1114"/>
      <c r="K77" s="1143"/>
      <c r="L77" s="1320" t="s">
        <v>39</v>
      </c>
      <c r="M77" s="1321"/>
      <c r="N77" s="1321"/>
      <c r="O77" s="1321"/>
      <c r="P77" s="1321"/>
      <c r="Q77" s="1322"/>
      <c r="R77" s="1318"/>
      <c r="AD77"/>
    </row>
    <row r="78" spans="1:30" ht="12.75">
      <c r="A78" s="220"/>
      <c r="B78" s="221" t="s">
        <v>182</v>
      </c>
      <c r="C78" s="222" t="s">
        <v>37</v>
      </c>
      <c r="D78" s="1323" t="s">
        <v>38</v>
      </c>
      <c r="E78" s="1324"/>
      <c r="F78" s="1324"/>
      <c r="G78" s="1324"/>
      <c r="H78" s="1324"/>
      <c r="I78" s="1324"/>
      <c r="J78" s="1325"/>
      <c r="K78" s="1144"/>
      <c r="L78" s="1136"/>
      <c r="M78" s="1115"/>
      <c r="N78" s="1115"/>
      <c r="O78" s="1115"/>
      <c r="P78" s="1115"/>
      <c r="Q78" s="1115"/>
      <c r="R78" s="1318"/>
      <c r="AD78"/>
    </row>
    <row r="79" spans="1:30" ht="12.75">
      <c r="A79" s="223"/>
      <c r="B79" s="224" t="s">
        <v>183</v>
      </c>
      <c r="C79" s="225" t="s">
        <v>181</v>
      </c>
      <c r="D79" s="226"/>
      <c r="E79" s="227" t="s">
        <v>30</v>
      </c>
      <c r="F79" s="1326">
        <v>610</v>
      </c>
      <c r="G79" s="1313">
        <v>620</v>
      </c>
      <c r="H79" s="1313">
        <v>630</v>
      </c>
      <c r="I79" s="1313">
        <v>640</v>
      </c>
      <c r="J79" s="1328" t="s">
        <v>28</v>
      </c>
      <c r="K79" s="1145"/>
      <c r="L79" s="1330">
        <v>711</v>
      </c>
      <c r="M79" s="1313">
        <v>713</v>
      </c>
      <c r="N79" s="1313">
        <v>714</v>
      </c>
      <c r="O79" s="1313">
        <v>716</v>
      </c>
      <c r="P79" s="1315">
        <v>717</v>
      </c>
      <c r="Q79" s="684"/>
      <c r="R79" s="1318"/>
      <c r="AD79"/>
    </row>
    <row r="80" spans="1:30" ht="13.5" thickBot="1">
      <c r="A80" s="228"/>
      <c r="B80" s="229"/>
      <c r="C80" s="230"/>
      <c r="D80" s="231"/>
      <c r="E80" s="232"/>
      <c r="F80" s="1327"/>
      <c r="G80" s="1314"/>
      <c r="H80" s="1314"/>
      <c r="I80" s="1314"/>
      <c r="J80" s="1329"/>
      <c r="K80" s="1145"/>
      <c r="L80" s="1331"/>
      <c r="M80" s="1314"/>
      <c r="N80" s="1314"/>
      <c r="O80" s="1314"/>
      <c r="P80" s="1314"/>
      <c r="Q80" s="683" t="s">
        <v>28</v>
      </c>
      <c r="R80" s="1319"/>
      <c r="AD80"/>
    </row>
    <row r="81" spans="1:30" ht="16.5" thickBot="1" thickTop="1">
      <c r="A81" s="155">
        <v>1</v>
      </c>
      <c r="B81" s="298" t="s">
        <v>417</v>
      </c>
      <c r="C81" s="196"/>
      <c r="D81" s="197"/>
      <c r="E81" s="198"/>
      <c r="F81" s="286">
        <f>F82+F95+F100+F104</f>
        <v>224508</v>
      </c>
      <c r="G81" s="286">
        <f>G82+G95+G100+G104</f>
        <v>82822</v>
      </c>
      <c r="H81" s="286">
        <f>H82+H95+H100+H104</f>
        <v>91818</v>
      </c>
      <c r="I81" s="286">
        <f>I82+I95+I100+I104</f>
        <v>4278</v>
      </c>
      <c r="J81" s="1134">
        <f>J82+J95+J100+J104</f>
        <v>403426</v>
      </c>
      <c r="K81" s="1146"/>
      <c r="L81" s="1160">
        <f>L82+L88</f>
        <v>0</v>
      </c>
      <c r="M81" s="252">
        <f>M82+M95+M100+M104</f>
        <v>0</v>
      </c>
      <c r="N81" s="252">
        <f>N82+N95+N100+N104</f>
        <v>0</v>
      </c>
      <c r="O81" s="252">
        <f>O82+O95+O100+O104</f>
        <v>0</v>
      </c>
      <c r="P81" s="252">
        <f>P82+P95+P100+P104</f>
        <v>0</v>
      </c>
      <c r="Q81" s="686">
        <f>M81+N81+O81+P81+L81</f>
        <v>0</v>
      </c>
      <c r="R81" s="200">
        <f aca="true" t="shared" si="9" ref="R81:R107">J81+Q81</f>
        <v>403426</v>
      </c>
      <c r="AD81"/>
    </row>
    <row r="82" spans="1:30" ht="13.5" thickTop="1">
      <c r="A82" s="155">
        <v>2</v>
      </c>
      <c r="B82" s="154"/>
      <c r="C82" s="22" t="s">
        <v>227</v>
      </c>
      <c r="D82" s="233" t="s">
        <v>232</v>
      </c>
      <c r="E82" s="214"/>
      <c r="F82" s="392">
        <f>F83</f>
        <v>147832</v>
      </c>
      <c r="G82" s="392">
        <f>G83</f>
        <v>54590</v>
      </c>
      <c r="H82" s="392">
        <f>H83</f>
        <v>62949</v>
      </c>
      <c r="I82" s="392">
        <f>I83</f>
        <v>4278</v>
      </c>
      <c r="J82" s="392">
        <f>J83</f>
        <v>269649</v>
      </c>
      <c r="K82" s="1147"/>
      <c r="L82" s="1137"/>
      <c r="M82" s="392">
        <f>M83</f>
        <v>0</v>
      </c>
      <c r="N82" s="392">
        <f>N83</f>
        <v>0</v>
      </c>
      <c r="O82" s="392">
        <f>O83</f>
        <v>0</v>
      </c>
      <c r="P82" s="392">
        <f>P83</f>
        <v>0</v>
      </c>
      <c r="Q82" s="687">
        <f>SUM(L82:P82)</f>
        <v>0</v>
      </c>
      <c r="R82" s="1150">
        <f t="shared" si="9"/>
        <v>269649</v>
      </c>
      <c r="AD82"/>
    </row>
    <row r="83" spans="1:30" ht="12.75">
      <c r="A83" s="156">
        <f aca="true" t="shared" si="10" ref="A83:A99">A82+1</f>
        <v>3</v>
      </c>
      <c r="B83" s="154"/>
      <c r="C83" s="20"/>
      <c r="D83" s="412" t="s">
        <v>31</v>
      </c>
      <c r="E83" s="413" t="s">
        <v>413</v>
      </c>
      <c r="F83" s="415">
        <f>SUM(F84:F93)</f>
        <v>147832</v>
      </c>
      <c r="G83" s="415">
        <f>SUM(G84:G93)</f>
        <v>54590</v>
      </c>
      <c r="H83" s="415">
        <f>SUM(H84:H93)</f>
        <v>62949</v>
      </c>
      <c r="I83" s="415">
        <f>SUM(I84:I93)</f>
        <v>4278</v>
      </c>
      <c r="J83" s="1135">
        <f>SUM(J84:J94)</f>
        <v>269649</v>
      </c>
      <c r="K83" s="1148"/>
      <c r="L83" s="1138"/>
      <c r="M83" s="417">
        <f>SUM(M84:M94)</f>
        <v>0</v>
      </c>
      <c r="N83" s="417">
        <f>SUM(N84:N94)</f>
        <v>0</v>
      </c>
      <c r="O83" s="417">
        <f>SUM(O84:O94)</f>
        <v>0</v>
      </c>
      <c r="P83" s="417">
        <f>SUM(P84:P94)</f>
        <v>0</v>
      </c>
      <c r="Q83" s="688">
        <f>SUM(L83:P83)</f>
        <v>0</v>
      </c>
      <c r="R83" s="1151">
        <f t="shared" si="9"/>
        <v>269649</v>
      </c>
      <c r="AD83"/>
    </row>
    <row r="84" spans="1:30" ht="12.75">
      <c r="A84" s="156">
        <f t="shared" si="10"/>
        <v>4</v>
      </c>
      <c r="B84" s="154"/>
      <c r="C84" s="20"/>
      <c r="D84" s="73"/>
      <c r="E84" s="163" t="s">
        <v>230</v>
      </c>
      <c r="F84" s="165"/>
      <c r="G84" s="14"/>
      <c r="H84" s="8">
        <v>62949</v>
      </c>
      <c r="I84" s="165"/>
      <c r="J84" s="274">
        <f aca="true" t="shared" si="11" ref="J84:J107">F84+G84+H84+I84</f>
        <v>62949</v>
      </c>
      <c r="K84" s="1149"/>
      <c r="L84" s="1141"/>
      <c r="M84" s="176"/>
      <c r="N84" s="176"/>
      <c r="O84" s="176"/>
      <c r="P84" s="176"/>
      <c r="Q84" s="689">
        <f>SUM(L84:P84)</f>
        <v>0</v>
      </c>
      <c r="R84" s="1152">
        <f t="shared" si="9"/>
        <v>62949</v>
      </c>
      <c r="AD84"/>
    </row>
    <row r="85" spans="1:30" ht="12.75">
      <c r="A85" s="156">
        <f t="shared" si="10"/>
        <v>5</v>
      </c>
      <c r="B85" s="154"/>
      <c r="C85" s="20"/>
      <c r="D85" s="73"/>
      <c r="E85" s="174" t="s">
        <v>416</v>
      </c>
      <c r="F85" s="165">
        <v>143660</v>
      </c>
      <c r="G85" s="14">
        <v>54590</v>
      </c>
      <c r="H85" s="8"/>
      <c r="I85" s="165"/>
      <c r="J85" s="274">
        <f t="shared" si="11"/>
        <v>198250</v>
      </c>
      <c r="K85" s="1149"/>
      <c r="L85" s="1141"/>
      <c r="M85" s="176"/>
      <c r="N85" s="176"/>
      <c r="O85" s="176"/>
      <c r="P85" s="176"/>
      <c r="Q85" s="689">
        <f aca="true" t="shared" si="12" ref="Q85:Q107">SUM(L85:P85)</f>
        <v>0</v>
      </c>
      <c r="R85" s="1152">
        <f t="shared" si="9"/>
        <v>198250</v>
      </c>
      <c r="AD85"/>
    </row>
    <row r="86" spans="1:30" ht="12.75">
      <c r="A86" s="156">
        <f t="shared" si="10"/>
        <v>6</v>
      </c>
      <c r="B86" s="154"/>
      <c r="C86" s="20"/>
      <c r="D86" s="73"/>
      <c r="E86" s="163" t="s">
        <v>231</v>
      </c>
      <c r="F86" s="165"/>
      <c r="G86" s="14"/>
      <c r="H86" s="8"/>
      <c r="I86" s="165"/>
      <c r="J86" s="274">
        <f t="shared" si="11"/>
        <v>0</v>
      </c>
      <c r="K86" s="1149"/>
      <c r="L86" s="1141"/>
      <c r="M86" s="176"/>
      <c r="N86" s="176"/>
      <c r="O86" s="176"/>
      <c r="P86" s="176"/>
      <c r="Q86" s="689">
        <f t="shared" si="12"/>
        <v>0</v>
      </c>
      <c r="R86" s="1152">
        <f t="shared" si="9"/>
        <v>0</v>
      </c>
      <c r="AD86"/>
    </row>
    <row r="87" spans="1:30" ht="12.75">
      <c r="A87" s="156">
        <v>7</v>
      </c>
      <c r="B87" s="154"/>
      <c r="C87" s="20"/>
      <c r="D87" s="73"/>
      <c r="E87" s="163" t="s">
        <v>228</v>
      </c>
      <c r="F87" s="165"/>
      <c r="G87" s="14"/>
      <c r="H87" s="8"/>
      <c r="I87" s="165"/>
      <c r="J87" s="274">
        <f t="shared" si="11"/>
        <v>0</v>
      </c>
      <c r="K87" s="1149"/>
      <c r="L87" s="34"/>
      <c r="M87" s="10"/>
      <c r="N87" s="10"/>
      <c r="O87" s="10"/>
      <c r="P87" s="10"/>
      <c r="Q87" s="689">
        <f t="shared" si="12"/>
        <v>0</v>
      </c>
      <c r="R87" s="1152">
        <f t="shared" si="9"/>
        <v>0</v>
      </c>
      <c r="AD87"/>
    </row>
    <row r="88" spans="1:30" ht="12.75">
      <c r="A88" s="156">
        <f t="shared" si="10"/>
        <v>8</v>
      </c>
      <c r="B88" s="154"/>
      <c r="C88" s="20"/>
      <c r="D88" s="73"/>
      <c r="E88" s="174" t="s">
        <v>415</v>
      </c>
      <c r="F88" s="165"/>
      <c r="G88" s="14"/>
      <c r="H88" s="8"/>
      <c r="I88" s="165"/>
      <c r="J88" s="274">
        <f t="shared" si="11"/>
        <v>0</v>
      </c>
      <c r="K88" s="1149"/>
      <c r="L88" s="34"/>
      <c r="M88" s="10"/>
      <c r="N88" s="10"/>
      <c r="O88" s="10"/>
      <c r="P88" s="10"/>
      <c r="Q88" s="689">
        <f t="shared" si="12"/>
        <v>0</v>
      </c>
      <c r="R88" s="1152">
        <f t="shared" si="9"/>
        <v>0</v>
      </c>
      <c r="AD88"/>
    </row>
    <row r="89" spans="1:30" ht="12.75">
      <c r="A89" s="156">
        <f t="shared" si="10"/>
        <v>9</v>
      </c>
      <c r="B89" s="153"/>
      <c r="C89" s="19"/>
      <c r="D89" s="6"/>
      <c r="E89" s="166" t="s">
        <v>208</v>
      </c>
      <c r="F89" s="34"/>
      <c r="G89" s="10"/>
      <c r="H89" s="7"/>
      <c r="I89" s="34"/>
      <c r="J89" s="274">
        <f t="shared" si="11"/>
        <v>0</v>
      </c>
      <c r="K89" s="1149"/>
      <c r="L89" s="34"/>
      <c r="M89" s="10"/>
      <c r="N89" s="10"/>
      <c r="O89" s="10"/>
      <c r="P89" s="10"/>
      <c r="Q89" s="689">
        <f t="shared" si="12"/>
        <v>0</v>
      </c>
      <c r="R89" s="1152">
        <f t="shared" si="9"/>
        <v>0</v>
      </c>
      <c r="AD89"/>
    </row>
    <row r="90" spans="1:30" ht="12.75">
      <c r="A90" s="156">
        <f t="shared" si="10"/>
        <v>10</v>
      </c>
      <c r="B90" s="154"/>
      <c r="C90" s="20"/>
      <c r="D90" s="73"/>
      <c r="E90" s="163" t="s">
        <v>229</v>
      </c>
      <c r="F90" s="165">
        <v>4172</v>
      </c>
      <c r="G90" s="14"/>
      <c r="H90" s="8"/>
      <c r="I90" s="165"/>
      <c r="J90" s="274">
        <f t="shared" si="11"/>
        <v>4172</v>
      </c>
      <c r="K90" s="1149"/>
      <c r="L90" s="28"/>
      <c r="M90" s="10"/>
      <c r="N90" s="10"/>
      <c r="O90" s="10"/>
      <c r="P90" s="10"/>
      <c r="Q90" s="689">
        <f t="shared" si="12"/>
        <v>0</v>
      </c>
      <c r="R90" s="1152">
        <f t="shared" si="9"/>
        <v>4172</v>
      </c>
      <c r="AD90"/>
    </row>
    <row r="91" spans="1:30" ht="12.75">
      <c r="A91" s="156">
        <f t="shared" si="10"/>
        <v>11</v>
      </c>
      <c r="B91" s="154"/>
      <c r="C91" s="20"/>
      <c r="D91" s="73"/>
      <c r="E91" s="163" t="s">
        <v>414</v>
      </c>
      <c r="F91" s="165"/>
      <c r="G91" s="14"/>
      <c r="H91" s="8"/>
      <c r="I91" s="165">
        <v>4278</v>
      </c>
      <c r="J91" s="274">
        <f t="shared" si="11"/>
        <v>4278</v>
      </c>
      <c r="K91" s="1149"/>
      <c r="L91" s="28"/>
      <c r="M91" s="14"/>
      <c r="N91" s="14"/>
      <c r="O91" s="14"/>
      <c r="P91" s="14"/>
      <c r="Q91" s="689">
        <f t="shared" si="12"/>
        <v>0</v>
      </c>
      <c r="R91" s="1152">
        <f t="shared" si="9"/>
        <v>4278</v>
      </c>
      <c r="AD91"/>
    </row>
    <row r="92" spans="1:30" ht="12.75">
      <c r="A92" s="156">
        <f t="shared" si="10"/>
        <v>12</v>
      </c>
      <c r="B92" s="154"/>
      <c r="C92" s="20"/>
      <c r="D92" s="73"/>
      <c r="E92" s="163" t="s">
        <v>420</v>
      </c>
      <c r="F92" s="165"/>
      <c r="G92" s="14"/>
      <c r="H92" s="8"/>
      <c r="I92" s="165"/>
      <c r="J92" s="274">
        <f t="shared" si="11"/>
        <v>0</v>
      </c>
      <c r="K92" s="1149"/>
      <c r="L92" s="28"/>
      <c r="M92" s="10"/>
      <c r="N92" s="10"/>
      <c r="O92" s="10"/>
      <c r="P92" s="290"/>
      <c r="Q92" s="689">
        <f t="shared" si="12"/>
        <v>0</v>
      </c>
      <c r="R92" s="1152">
        <f t="shared" si="9"/>
        <v>0</v>
      </c>
      <c r="AD92"/>
    </row>
    <row r="93" spans="1:30" ht="12.75">
      <c r="A93" s="156">
        <f t="shared" si="10"/>
        <v>13</v>
      </c>
      <c r="B93" s="153"/>
      <c r="C93" s="19"/>
      <c r="D93" s="6"/>
      <c r="E93" s="276" t="s">
        <v>99</v>
      </c>
      <c r="F93" s="34"/>
      <c r="G93" s="10"/>
      <c r="H93" s="7"/>
      <c r="I93" s="34"/>
      <c r="J93" s="274">
        <f t="shared" si="11"/>
        <v>0</v>
      </c>
      <c r="K93" s="1149"/>
      <c r="L93" s="28"/>
      <c r="M93" s="10"/>
      <c r="N93" s="10"/>
      <c r="O93" s="10"/>
      <c r="P93" s="10"/>
      <c r="Q93" s="689">
        <f t="shared" si="12"/>
        <v>0</v>
      </c>
      <c r="R93" s="1152">
        <f t="shared" si="9"/>
        <v>0</v>
      </c>
      <c r="AD93"/>
    </row>
    <row r="94" spans="1:30" ht="12.75">
      <c r="A94" s="156">
        <f t="shared" si="10"/>
        <v>14</v>
      </c>
      <c r="B94" s="154"/>
      <c r="C94" s="20"/>
      <c r="D94" s="73"/>
      <c r="E94" s="174" t="s">
        <v>105</v>
      </c>
      <c r="F94" s="165"/>
      <c r="G94" s="14"/>
      <c r="H94" s="8"/>
      <c r="I94" s="165"/>
      <c r="J94" s="11">
        <f t="shared" si="11"/>
        <v>0</v>
      </c>
      <c r="K94" s="1149"/>
      <c r="L94" s="28"/>
      <c r="M94" s="10"/>
      <c r="N94" s="10"/>
      <c r="O94" s="10"/>
      <c r="P94" s="10"/>
      <c r="Q94" s="689">
        <f t="shared" si="12"/>
        <v>0</v>
      </c>
      <c r="R94" s="1152">
        <f t="shared" si="9"/>
        <v>0</v>
      </c>
      <c r="AD94"/>
    </row>
    <row r="95" spans="1:30" ht="12.75">
      <c r="A95" s="155">
        <v>15</v>
      </c>
      <c r="B95" s="154"/>
      <c r="C95" s="22" t="s">
        <v>235</v>
      </c>
      <c r="D95" s="233" t="s">
        <v>232</v>
      </c>
      <c r="E95" s="214"/>
      <c r="F95" s="392">
        <f>F96</f>
        <v>38530</v>
      </c>
      <c r="G95" s="392">
        <f>G96</f>
        <v>13737</v>
      </c>
      <c r="H95" s="392">
        <f>H96</f>
        <v>22416</v>
      </c>
      <c r="I95" s="392">
        <f>I96</f>
        <v>0</v>
      </c>
      <c r="J95" s="1139">
        <f t="shared" si="11"/>
        <v>74683</v>
      </c>
      <c r="K95" s="1147"/>
      <c r="L95" s="1156"/>
      <c r="M95" s="392">
        <f>M96</f>
        <v>0</v>
      </c>
      <c r="N95" s="392">
        <f>N96</f>
        <v>0</v>
      </c>
      <c r="O95" s="392">
        <f>O96</f>
        <v>0</v>
      </c>
      <c r="P95" s="392">
        <f>P96</f>
        <v>0</v>
      </c>
      <c r="Q95" s="691">
        <f t="shared" si="12"/>
        <v>0</v>
      </c>
      <c r="R95" s="1153">
        <f t="shared" si="9"/>
        <v>74683</v>
      </c>
      <c r="AD95"/>
    </row>
    <row r="96" spans="1:30" ht="12.75">
      <c r="A96" s="156">
        <v>16</v>
      </c>
      <c r="B96" s="154"/>
      <c r="C96" s="20"/>
      <c r="D96" s="412" t="s">
        <v>32</v>
      </c>
      <c r="E96" s="413" t="s">
        <v>245</v>
      </c>
      <c r="F96" s="415">
        <f>SUM(F97:F99)</f>
        <v>38530</v>
      </c>
      <c r="G96" s="415">
        <f>SUM(G97:G99)</f>
        <v>13737</v>
      </c>
      <c r="H96" s="415">
        <f>SUM(H97:H99)</f>
        <v>22416</v>
      </c>
      <c r="I96" s="415">
        <f>SUM(I97:I99)</f>
        <v>0</v>
      </c>
      <c r="J96" s="1140">
        <f t="shared" si="11"/>
        <v>74683</v>
      </c>
      <c r="K96" s="1148"/>
      <c r="L96" s="416"/>
      <c r="M96" s="414">
        <f>SUM(M97:M99)</f>
        <v>0</v>
      </c>
      <c r="N96" s="414">
        <f>SUM(N97:N99)</f>
        <v>0</v>
      </c>
      <c r="O96" s="414">
        <f>SUM(O97:O99)</f>
        <v>0</v>
      </c>
      <c r="P96" s="414">
        <f>SUM(P97:P99)</f>
        <v>0</v>
      </c>
      <c r="Q96" s="692">
        <f t="shared" si="12"/>
        <v>0</v>
      </c>
      <c r="R96" s="1151">
        <f t="shared" si="9"/>
        <v>74683</v>
      </c>
      <c r="AD96"/>
    </row>
    <row r="97" spans="1:30" ht="12.75">
      <c r="A97" s="156">
        <v>17</v>
      </c>
      <c r="B97" s="154"/>
      <c r="C97" s="20"/>
      <c r="D97" s="73"/>
      <c r="E97" s="163" t="s">
        <v>230</v>
      </c>
      <c r="F97" s="165"/>
      <c r="G97" s="165"/>
      <c r="H97" s="165">
        <v>22416</v>
      </c>
      <c r="I97" s="165"/>
      <c r="J97" s="11">
        <f t="shared" si="11"/>
        <v>22416</v>
      </c>
      <c r="K97" s="1149"/>
      <c r="L97" s="28"/>
      <c r="M97" s="16"/>
      <c r="N97" s="16"/>
      <c r="O97" s="16"/>
      <c r="P97" s="16"/>
      <c r="Q97" s="693">
        <f t="shared" si="12"/>
        <v>0</v>
      </c>
      <c r="R97" s="1152">
        <f t="shared" si="9"/>
        <v>22416</v>
      </c>
      <c r="AD97"/>
    </row>
    <row r="98" spans="1:30" ht="12.75">
      <c r="A98" s="156">
        <v>18</v>
      </c>
      <c r="B98" s="154"/>
      <c r="C98" s="20"/>
      <c r="D98" s="73"/>
      <c r="E98" s="163" t="s">
        <v>416</v>
      </c>
      <c r="F98" s="165">
        <v>36150</v>
      </c>
      <c r="G98" s="165">
        <v>13737</v>
      </c>
      <c r="H98" s="165"/>
      <c r="I98" s="165"/>
      <c r="J98" s="11">
        <f t="shared" si="11"/>
        <v>49887</v>
      </c>
      <c r="K98" s="1149"/>
      <c r="L98" s="28"/>
      <c r="M98" s="16"/>
      <c r="N98" s="16"/>
      <c r="O98" s="16"/>
      <c r="P98" s="16"/>
      <c r="Q98" s="693">
        <f t="shared" si="12"/>
        <v>0</v>
      </c>
      <c r="R98" s="1152">
        <f t="shared" si="9"/>
        <v>49887</v>
      </c>
      <c r="AD98"/>
    </row>
    <row r="99" spans="1:30" ht="12.75">
      <c r="A99" s="156">
        <f t="shared" si="10"/>
        <v>19</v>
      </c>
      <c r="B99" s="154"/>
      <c r="C99" s="20"/>
      <c r="D99" s="73"/>
      <c r="E99" s="163" t="s">
        <v>418</v>
      </c>
      <c r="F99" s="165">
        <v>2380</v>
      </c>
      <c r="G99" s="165"/>
      <c r="H99" s="165"/>
      <c r="I99" s="165"/>
      <c r="J99" s="11">
        <f t="shared" si="11"/>
        <v>2380</v>
      </c>
      <c r="K99" s="1149"/>
      <c r="L99" s="28"/>
      <c r="M99" s="10"/>
      <c r="N99" s="16"/>
      <c r="O99" s="16"/>
      <c r="P99" s="16"/>
      <c r="Q99" s="1157">
        <f t="shared" si="12"/>
        <v>0</v>
      </c>
      <c r="R99" s="1152">
        <f t="shared" si="9"/>
        <v>2380</v>
      </c>
      <c r="AD99"/>
    </row>
    <row r="100" spans="1:30" ht="12.75">
      <c r="A100" s="155">
        <v>20</v>
      </c>
      <c r="B100" s="154"/>
      <c r="C100" s="22" t="s">
        <v>233</v>
      </c>
      <c r="D100" s="233" t="s">
        <v>232</v>
      </c>
      <c r="E100" s="214"/>
      <c r="F100" s="392">
        <f>F101</f>
        <v>25146</v>
      </c>
      <c r="G100" s="392">
        <f>G101</f>
        <v>9555</v>
      </c>
      <c r="H100" s="392">
        <f>H101</f>
        <v>4695</v>
      </c>
      <c r="I100" s="392">
        <f>I101</f>
        <v>0</v>
      </c>
      <c r="J100" s="1139">
        <f t="shared" si="11"/>
        <v>39396</v>
      </c>
      <c r="K100" s="1147"/>
      <c r="L100" s="1156"/>
      <c r="M100" s="392">
        <f>M101</f>
        <v>0</v>
      </c>
      <c r="N100" s="180">
        <f>N101</f>
        <v>0</v>
      </c>
      <c r="O100" s="180">
        <f>O101</f>
        <v>0</v>
      </c>
      <c r="P100" s="180">
        <f>P101</f>
        <v>0</v>
      </c>
      <c r="Q100" s="1158">
        <f t="shared" si="12"/>
        <v>0</v>
      </c>
      <c r="R100" s="1153">
        <f t="shared" si="9"/>
        <v>39396</v>
      </c>
      <c r="AD100"/>
    </row>
    <row r="101" spans="1:30" ht="12.75">
      <c r="A101" s="156">
        <v>21</v>
      </c>
      <c r="B101" s="153"/>
      <c r="C101" s="19"/>
      <c r="D101" s="418" t="s">
        <v>33</v>
      </c>
      <c r="E101" s="419" t="s">
        <v>246</v>
      </c>
      <c r="F101" s="420">
        <f>SUM(F102:F103)</f>
        <v>25146</v>
      </c>
      <c r="G101" s="420">
        <f>SUM(G102:G103)</f>
        <v>9555</v>
      </c>
      <c r="H101" s="420">
        <f>SUM(H102:H103)</f>
        <v>4695</v>
      </c>
      <c r="I101" s="420">
        <f>SUM(I102:I103)</f>
        <v>0</v>
      </c>
      <c r="J101" s="1140">
        <f t="shared" si="11"/>
        <v>39396</v>
      </c>
      <c r="K101" s="1148"/>
      <c r="L101" s="416"/>
      <c r="M101" s="417">
        <f>SUM(M102:M103)</f>
        <v>0</v>
      </c>
      <c r="N101" s="417">
        <f>SUM(N102:N103)</f>
        <v>0</v>
      </c>
      <c r="O101" s="417">
        <f>SUM(O102:O103)</f>
        <v>0</v>
      </c>
      <c r="P101" s="417">
        <f>SUM(P102:P103)</f>
        <v>0</v>
      </c>
      <c r="Q101" s="1159">
        <f t="shared" si="12"/>
        <v>0</v>
      </c>
      <c r="R101" s="1151">
        <f t="shared" si="9"/>
        <v>39396</v>
      </c>
      <c r="AD101"/>
    </row>
    <row r="102" spans="1:30" ht="12.75">
      <c r="A102" s="156">
        <v>22</v>
      </c>
      <c r="B102" s="153"/>
      <c r="C102" s="19"/>
      <c r="D102" s="6"/>
      <c r="E102" s="166" t="s">
        <v>230</v>
      </c>
      <c r="F102" s="34"/>
      <c r="G102" s="10"/>
      <c r="H102" s="7">
        <v>4695</v>
      </c>
      <c r="I102" s="34"/>
      <c r="J102" s="11">
        <f t="shared" si="11"/>
        <v>4695</v>
      </c>
      <c r="K102" s="1149"/>
      <c r="L102" s="28"/>
      <c r="M102" s="10"/>
      <c r="N102" s="10"/>
      <c r="O102" s="10"/>
      <c r="P102" s="10"/>
      <c r="Q102" s="690">
        <f t="shared" si="12"/>
        <v>0</v>
      </c>
      <c r="R102" s="1152">
        <f t="shared" si="9"/>
        <v>4695</v>
      </c>
      <c r="AD102"/>
    </row>
    <row r="103" spans="1:30" ht="12.75">
      <c r="A103" s="156">
        <v>23</v>
      </c>
      <c r="B103" s="154"/>
      <c r="C103" s="20"/>
      <c r="D103" s="73"/>
      <c r="E103" s="163" t="s">
        <v>416</v>
      </c>
      <c r="F103" s="165">
        <v>25146</v>
      </c>
      <c r="G103" s="14">
        <v>9555</v>
      </c>
      <c r="H103" s="8"/>
      <c r="I103" s="165"/>
      <c r="J103" s="11">
        <f t="shared" si="11"/>
        <v>34701</v>
      </c>
      <c r="K103" s="1149"/>
      <c r="L103" s="28"/>
      <c r="M103" s="10"/>
      <c r="N103" s="10"/>
      <c r="O103" s="10"/>
      <c r="P103" s="10"/>
      <c r="Q103" s="690">
        <f t="shared" si="12"/>
        <v>0</v>
      </c>
      <c r="R103" s="1152">
        <f t="shared" si="9"/>
        <v>34701</v>
      </c>
      <c r="AD103"/>
    </row>
    <row r="104" spans="1:30" ht="12.75">
      <c r="A104" s="155">
        <v>24</v>
      </c>
      <c r="B104" s="154"/>
      <c r="C104" s="22" t="s">
        <v>233</v>
      </c>
      <c r="D104" s="233" t="s">
        <v>232</v>
      </c>
      <c r="E104" s="214"/>
      <c r="F104" s="392">
        <f>F105</f>
        <v>13000</v>
      </c>
      <c r="G104" s="392">
        <f>G105</f>
        <v>4940</v>
      </c>
      <c r="H104" s="392">
        <f>H105</f>
        <v>1758</v>
      </c>
      <c r="I104" s="392">
        <f>I105</f>
        <v>0</v>
      </c>
      <c r="J104" s="1139">
        <f t="shared" si="11"/>
        <v>19698</v>
      </c>
      <c r="K104" s="1147"/>
      <c r="L104" s="1156"/>
      <c r="M104" s="392">
        <f>M105</f>
        <v>0</v>
      </c>
      <c r="N104" s="392">
        <f>N105</f>
        <v>0</v>
      </c>
      <c r="O104" s="392">
        <f>O105</f>
        <v>0</v>
      </c>
      <c r="P104" s="392">
        <f>P105</f>
        <v>0</v>
      </c>
      <c r="Q104" s="691">
        <f t="shared" si="12"/>
        <v>0</v>
      </c>
      <c r="R104" s="1153">
        <f t="shared" si="9"/>
        <v>19698</v>
      </c>
      <c r="AD104"/>
    </row>
    <row r="105" spans="1:18" ht="12.75">
      <c r="A105" s="156">
        <v>25</v>
      </c>
      <c r="B105" s="153"/>
      <c r="C105" s="19"/>
      <c r="D105" s="418" t="s">
        <v>34</v>
      </c>
      <c r="E105" s="419" t="s">
        <v>247</v>
      </c>
      <c r="F105" s="420">
        <f>SUM(F106:F107)</f>
        <v>13000</v>
      </c>
      <c r="G105" s="420">
        <f>SUM(G106:G107)</f>
        <v>4940</v>
      </c>
      <c r="H105" s="420">
        <f>SUM(H106:H107)</f>
        <v>1758</v>
      </c>
      <c r="I105" s="420">
        <f>SUM(I106:I107)</f>
        <v>0</v>
      </c>
      <c r="J105" s="1140">
        <f t="shared" si="11"/>
        <v>19698</v>
      </c>
      <c r="K105" s="1148"/>
      <c r="L105" s="1138"/>
      <c r="M105" s="417">
        <f>SUM(M106:M107)</f>
        <v>0</v>
      </c>
      <c r="N105" s="417">
        <f>SUM(N106:N107)</f>
        <v>0</v>
      </c>
      <c r="O105" s="417">
        <f>SUM(O106:O107)</f>
        <v>0</v>
      </c>
      <c r="P105" s="417">
        <f>SUM(P106:P107)</f>
        <v>0</v>
      </c>
      <c r="Q105" s="417">
        <f t="shared" si="12"/>
        <v>0</v>
      </c>
      <c r="R105" s="1151">
        <f t="shared" si="9"/>
        <v>19698</v>
      </c>
    </row>
    <row r="106" spans="1:18" ht="12.75">
      <c r="A106" s="156">
        <v>26</v>
      </c>
      <c r="B106" s="154"/>
      <c r="C106" s="20"/>
      <c r="D106" s="73"/>
      <c r="E106" s="163" t="s">
        <v>419</v>
      </c>
      <c r="F106" s="165"/>
      <c r="G106" s="14"/>
      <c r="H106" s="8">
        <v>1758</v>
      </c>
      <c r="I106" s="165"/>
      <c r="J106" s="11">
        <f t="shared" si="11"/>
        <v>1758</v>
      </c>
      <c r="K106" s="1149"/>
      <c r="L106" s="34"/>
      <c r="M106" s="10"/>
      <c r="N106" s="10"/>
      <c r="O106" s="10"/>
      <c r="P106" s="10"/>
      <c r="Q106" s="693">
        <f t="shared" si="12"/>
        <v>0</v>
      </c>
      <c r="R106" s="1152">
        <f t="shared" si="9"/>
        <v>1758</v>
      </c>
    </row>
    <row r="107" spans="1:18" ht="13.5" thickBot="1">
      <c r="A107" s="157">
        <f>A106+1</f>
        <v>27</v>
      </c>
      <c r="B107" s="202"/>
      <c r="C107" s="23"/>
      <c r="D107" s="201"/>
      <c r="E107" s="192" t="s">
        <v>416</v>
      </c>
      <c r="F107" s="193">
        <v>13000</v>
      </c>
      <c r="G107" s="25">
        <v>4940</v>
      </c>
      <c r="H107" s="26"/>
      <c r="I107" s="193"/>
      <c r="J107" s="399">
        <f t="shared" si="11"/>
        <v>17940</v>
      </c>
      <c r="K107" s="1149"/>
      <c r="L107" s="31"/>
      <c r="M107" s="25"/>
      <c r="N107" s="25"/>
      <c r="O107" s="25"/>
      <c r="P107" s="25"/>
      <c r="Q107" s="1155">
        <f t="shared" si="12"/>
        <v>0</v>
      </c>
      <c r="R107" s="1154">
        <f t="shared" si="9"/>
        <v>17940</v>
      </c>
    </row>
  </sheetData>
  <sheetProtection/>
  <mergeCells count="42">
    <mergeCell ref="R5:R9"/>
    <mergeCell ref="P8:P9"/>
    <mergeCell ref="L8:L9"/>
    <mergeCell ref="O8:O9"/>
    <mergeCell ref="F8:F9"/>
    <mergeCell ref="G8:G9"/>
    <mergeCell ref="H8:H9"/>
    <mergeCell ref="I8:I9"/>
    <mergeCell ref="M8:M9"/>
    <mergeCell ref="N8:N9"/>
    <mergeCell ref="A5:J5"/>
    <mergeCell ref="M43:M44"/>
    <mergeCell ref="N43:N44"/>
    <mergeCell ref="O43:O44"/>
    <mergeCell ref="P43:P44"/>
    <mergeCell ref="J8:J9"/>
    <mergeCell ref="H43:H44"/>
    <mergeCell ref="I43:I44"/>
    <mergeCell ref="J43:J44"/>
    <mergeCell ref="L43:L44"/>
    <mergeCell ref="L6:Q6"/>
    <mergeCell ref="D7:J7"/>
    <mergeCell ref="H79:H80"/>
    <mergeCell ref="I79:I80"/>
    <mergeCell ref="J79:J80"/>
    <mergeCell ref="L79:L80"/>
    <mergeCell ref="A40:J40"/>
    <mergeCell ref="R40:R44"/>
    <mergeCell ref="L41:Q41"/>
    <mergeCell ref="D42:J42"/>
    <mergeCell ref="F43:F44"/>
    <mergeCell ref="G43:G44"/>
    <mergeCell ref="M79:M80"/>
    <mergeCell ref="N79:N80"/>
    <mergeCell ref="O79:O80"/>
    <mergeCell ref="P79:P80"/>
    <mergeCell ref="A76:J76"/>
    <mergeCell ref="R76:R80"/>
    <mergeCell ref="L77:Q77"/>
    <mergeCell ref="D78:J78"/>
    <mergeCell ref="F79:F80"/>
    <mergeCell ref="G79:G80"/>
  </mergeCells>
  <printOptions/>
  <pageMargins left="0.2755905511811024" right="0.2362204724409449" top="0.5905511811023623" bottom="0.4724409448818898" header="0.5118110236220472" footer="0.5118110236220472"/>
  <pageSetup fitToHeight="1" fitToWidth="1" horizontalDpi="600" verticalDpi="600" orientation="landscape" paperSize="9" scale="6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zoomScalePageLayoutView="0" workbookViewId="0" topLeftCell="A1">
      <selection activeCell="L24" sqref="A1:L24"/>
    </sheetView>
  </sheetViews>
  <sheetFormatPr defaultColWidth="9.140625" defaultRowHeight="12.75"/>
  <cols>
    <col min="1" max="1" width="12.28125" style="0" customWidth="1"/>
    <col min="4" max="4" width="6.7109375" style="0" customWidth="1"/>
    <col min="5" max="11" width="4.28125" style="0" customWidth="1"/>
  </cols>
  <sheetData>
    <row r="1" ht="18.75">
      <c r="A1" s="437" t="s">
        <v>488</v>
      </c>
    </row>
    <row r="3" spans="1:7" ht="20.25">
      <c r="A3" s="487" t="s">
        <v>259</v>
      </c>
      <c r="B3" s="485" t="s">
        <v>489</v>
      </c>
      <c r="C3" s="485"/>
      <c r="D3" s="485"/>
      <c r="E3" s="485"/>
      <c r="F3" s="496"/>
      <c r="G3" s="496"/>
    </row>
    <row r="4" spans="1:7" ht="12.75">
      <c r="A4" s="485"/>
      <c r="B4" s="485"/>
      <c r="C4" s="485"/>
      <c r="D4" s="485"/>
      <c r="E4" s="485"/>
      <c r="F4" s="496"/>
      <c r="G4" s="496"/>
    </row>
    <row r="5" spans="1:7" ht="12.75">
      <c r="A5" s="653"/>
      <c r="B5" s="653"/>
      <c r="C5" s="653"/>
      <c r="D5" s="653"/>
      <c r="E5" s="653"/>
      <c r="F5" s="654"/>
      <c r="G5" s="654"/>
    </row>
    <row r="6" spans="1:7" ht="15.75">
      <c r="A6" s="465"/>
      <c r="B6" s="465"/>
      <c r="C6" s="465"/>
      <c r="D6" s="465"/>
      <c r="E6" s="465"/>
      <c r="F6" s="465"/>
      <c r="G6" s="465"/>
    </row>
    <row r="7" spans="1:7" ht="21" thickBot="1">
      <c r="A7" s="656"/>
      <c r="B7" s="655"/>
      <c r="C7" s="655"/>
      <c r="D7" s="655"/>
      <c r="E7" s="655"/>
      <c r="F7" s="255"/>
      <c r="G7" s="255"/>
    </row>
    <row r="8" spans="1:6" ht="18" thickBot="1" thickTop="1">
      <c r="A8" s="514" t="s">
        <v>262</v>
      </c>
      <c r="B8" s="515">
        <v>2010</v>
      </c>
      <c r="C8" s="515">
        <v>2011</v>
      </c>
      <c r="D8" s="516">
        <v>2012</v>
      </c>
      <c r="F8" s="513" t="s">
        <v>280</v>
      </c>
    </row>
    <row r="9" spans="1:6" ht="26.25">
      <c r="A9" s="533" t="s">
        <v>292</v>
      </c>
      <c r="B9" s="530">
        <v>403426</v>
      </c>
      <c r="C9" s="530">
        <v>403426</v>
      </c>
      <c r="D9" s="917">
        <v>403426</v>
      </c>
      <c r="F9" s="512" t="s">
        <v>350</v>
      </c>
    </row>
    <row r="10" spans="1:6" ht="17.25" thickBot="1">
      <c r="A10" s="518" t="s">
        <v>598</v>
      </c>
      <c r="B10" s="471"/>
      <c r="C10" s="471"/>
      <c r="D10" s="918"/>
      <c r="F10" s="512" t="s">
        <v>494</v>
      </c>
    </row>
    <row r="11" spans="1:6" ht="17.25" thickTop="1">
      <c r="A11" s="521"/>
      <c r="B11" s="503"/>
      <c r="C11" s="503"/>
      <c r="D11" s="919"/>
      <c r="F11" s="512" t="s">
        <v>495</v>
      </c>
    </row>
    <row r="12" spans="1:6" ht="17.25" thickBot="1">
      <c r="A12" s="518"/>
      <c r="B12" s="921"/>
      <c r="C12" s="471"/>
      <c r="D12" s="920"/>
      <c r="F12" s="512"/>
    </row>
    <row r="13" ht="13.5" thickTop="1">
      <c r="F13" s="512"/>
    </row>
    <row r="14" ht="13.5" thickBot="1"/>
    <row r="15" spans="1:11" ht="14.25" thickBot="1" thickTop="1">
      <c r="A15" s="474" t="s">
        <v>285</v>
      </c>
      <c r="B15" s="1253" t="s">
        <v>491</v>
      </c>
      <c r="C15" s="1254"/>
      <c r="D15" s="1254"/>
      <c r="E15" s="1254"/>
      <c r="F15" s="1254"/>
      <c r="G15" s="1254"/>
      <c r="H15" s="1254"/>
      <c r="I15" s="1254"/>
      <c r="J15" s="1254"/>
      <c r="K15" s="1255"/>
    </row>
    <row r="16" spans="1:11" ht="13.5" thickBot="1">
      <c r="A16" s="475" t="s">
        <v>264</v>
      </c>
      <c r="B16" s="1256" t="s">
        <v>490</v>
      </c>
      <c r="C16" s="1257"/>
      <c r="D16" s="1257"/>
      <c r="E16" s="1257"/>
      <c r="F16" s="1257"/>
      <c r="G16" s="1257"/>
      <c r="H16" s="1257"/>
      <c r="I16" s="1257"/>
      <c r="J16" s="1257"/>
      <c r="K16" s="1258"/>
    </row>
    <row r="17" spans="1:11" ht="26.25" thickBot="1">
      <c r="A17" s="506" t="s">
        <v>265</v>
      </c>
      <c r="B17" s="1259" t="s">
        <v>266</v>
      </c>
      <c r="C17" s="1260"/>
      <c r="D17" s="1250" t="s">
        <v>492</v>
      </c>
      <c r="E17" s="1251"/>
      <c r="F17" s="1251"/>
      <c r="G17" s="1251"/>
      <c r="H17" s="1251"/>
      <c r="I17" s="1251"/>
      <c r="J17" s="1251"/>
      <c r="K17" s="1252"/>
    </row>
    <row r="18" spans="1:5" ht="14.25" thickBot="1">
      <c r="A18" s="477" t="s">
        <v>267</v>
      </c>
      <c r="B18" s="482" t="s">
        <v>592</v>
      </c>
      <c r="C18" s="478" t="s">
        <v>269</v>
      </c>
      <c r="D18" s="478" t="s">
        <v>270</v>
      </c>
      <c r="E18" s="480"/>
    </row>
    <row r="19" spans="1:5" ht="26.25" thickBot="1">
      <c r="A19" s="477" t="s">
        <v>271</v>
      </c>
      <c r="B19" s="478">
        <v>205</v>
      </c>
      <c r="C19" s="478">
        <v>250</v>
      </c>
      <c r="D19" s="478">
        <v>260</v>
      </c>
      <c r="E19" s="480"/>
    </row>
    <row r="20" spans="1:5" ht="29.25" customHeight="1" thickBot="1">
      <c r="A20" s="477" t="s">
        <v>274</v>
      </c>
      <c r="B20" s="478"/>
      <c r="C20" s="478"/>
      <c r="D20" s="478"/>
      <c r="E20" s="480"/>
    </row>
    <row r="21" spans="1:11" ht="26.25" thickBot="1">
      <c r="A21" s="506" t="s">
        <v>265</v>
      </c>
      <c r="B21" s="1259" t="s">
        <v>266</v>
      </c>
      <c r="C21" s="1260"/>
      <c r="D21" s="1250" t="s">
        <v>493</v>
      </c>
      <c r="E21" s="1251"/>
      <c r="F21" s="1251"/>
      <c r="G21" s="1251"/>
      <c r="H21" s="1251"/>
      <c r="I21" s="1251"/>
      <c r="J21" s="1251"/>
      <c r="K21" s="1252"/>
    </row>
    <row r="22" spans="1:4" ht="14.25" thickBot="1">
      <c r="A22" s="477" t="s">
        <v>267</v>
      </c>
      <c r="B22" s="482" t="s">
        <v>592</v>
      </c>
      <c r="C22" s="478" t="s">
        <v>269</v>
      </c>
      <c r="D22" s="478" t="s">
        <v>270</v>
      </c>
    </row>
    <row r="23" spans="1:4" ht="26.25" thickBot="1">
      <c r="A23" s="477" t="s">
        <v>271</v>
      </c>
      <c r="B23" s="648">
        <v>0</v>
      </c>
      <c r="C23" s="648">
        <v>25</v>
      </c>
      <c r="D23" s="648">
        <v>4</v>
      </c>
    </row>
    <row r="24" spans="1:4" ht="39" thickBot="1">
      <c r="A24" s="477" t="s">
        <v>274</v>
      </c>
      <c r="B24" s="478"/>
      <c r="C24" s="478"/>
      <c r="D24" s="478"/>
    </row>
  </sheetData>
  <sheetProtection/>
  <mergeCells count="6">
    <mergeCell ref="B21:C21"/>
    <mergeCell ref="D21:K21"/>
    <mergeCell ref="B15:K15"/>
    <mergeCell ref="B16:K16"/>
    <mergeCell ref="B17:C17"/>
    <mergeCell ref="D17:K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4"/>
  <sheetViews>
    <sheetView zoomScale="88" zoomScaleNormal="88" zoomScalePageLayoutView="0" workbookViewId="0" topLeftCell="A1">
      <selection activeCell="Q44" sqref="A3:Q44"/>
    </sheetView>
  </sheetViews>
  <sheetFormatPr defaultColWidth="9.140625" defaultRowHeight="12.75"/>
  <cols>
    <col min="1" max="1" width="3.8515625" style="33" customWidth="1"/>
    <col min="2" max="2" width="3.421875" style="32" customWidth="1"/>
    <col min="3" max="3" width="7.28125" style="0" customWidth="1"/>
    <col min="4" max="4" width="2.28125" style="0" customWidth="1"/>
    <col min="5" max="5" width="34.57421875" style="0" customWidth="1"/>
    <col min="6" max="6" width="3.421875" style="0" customWidth="1"/>
    <col min="7" max="7" width="7.28125" style="0" bestFit="1" customWidth="1"/>
    <col min="8" max="8" width="6.8515625" style="0" bestFit="1" customWidth="1"/>
    <col min="9" max="9" width="7.28125" style="0" bestFit="1" customWidth="1"/>
    <col min="10" max="11" width="7.28125" style="0" customWidth="1"/>
    <col min="12" max="12" width="4.7109375" style="0" customWidth="1"/>
    <col min="13" max="13" width="7.421875" style="0" customWidth="1"/>
    <col min="14" max="14" width="10.57421875" style="0" bestFit="1" customWidth="1"/>
    <col min="15" max="15" width="7.28125" style="0" bestFit="1" customWidth="1"/>
    <col min="16" max="16" width="6.8515625" style="0" bestFit="1" customWidth="1"/>
    <col min="17" max="17" width="10.00390625" style="0" customWidth="1"/>
    <col min="18" max="18" width="20.28125" style="270" bestFit="1" customWidth="1"/>
    <col min="19" max="19" width="10.57421875" style="0" bestFit="1" customWidth="1"/>
    <col min="20" max="20" width="7.28125" style="0" bestFit="1" customWidth="1"/>
    <col min="21" max="21" width="6.57421875" style="0" customWidth="1"/>
    <col min="22" max="22" width="7.28125" style="0" bestFit="1" customWidth="1"/>
    <col min="23" max="23" width="6.140625" style="0" customWidth="1"/>
    <col min="24" max="24" width="8.421875" style="0" bestFit="1" customWidth="1"/>
    <col min="25" max="25" width="6.140625" style="0" customWidth="1"/>
    <col min="26" max="26" width="11.140625" style="0" bestFit="1" customWidth="1"/>
    <col min="27" max="27" width="0.71875" style="270" customWidth="1"/>
    <col min="28" max="29" width="9.28125" style="0" customWidth="1"/>
  </cols>
  <sheetData>
    <row r="1" spans="17:29" ht="12.75">
      <c r="Q1" s="432"/>
      <c r="Z1" s="83"/>
      <c r="AB1" s="83"/>
      <c r="AC1" s="83"/>
    </row>
    <row r="3" spans="2:29" ht="18.75">
      <c r="B3" s="437" t="s">
        <v>421</v>
      </c>
      <c r="Q3" s="275"/>
      <c r="AB3" s="83"/>
      <c r="AC3" s="83"/>
    </row>
    <row r="4" spans="18:27" ht="9.75" customHeight="1" thickBot="1">
      <c r="R4"/>
      <c r="Z4" s="270"/>
      <c r="AA4"/>
    </row>
    <row r="5" spans="1:27" ht="13.5" customHeight="1" thickBot="1">
      <c r="A5" s="1281" t="s">
        <v>326</v>
      </c>
      <c r="B5" s="1316"/>
      <c r="C5" s="1316"/>
      <c r="D5" s="1316"/>
      <c r="E5" s="1316"/>
      <c r="F5" s="1316"/>
      <c r="G5" s="1316"/>
      <c r="H5" s="1316"/>
      <c r="I5" s="1316"/>
      <c r="J5" s="1316"/>
      <c r="K5" s="1317"/>
      <c r="L5" s="332"/>
      <c r="M5" s="1270" t="s">
        <v>39</v>
      </c>
      <c r="N5" s="1303"/>
      <c r="O5" s="1303"/>
      <c r="P5" s="1304"/>
      <c r="Q5" s="1261" t="s">
        <v>326</v>
      </c>
      <c r="R5"/>
      <c r="AA5"/>
    </row>
    <row r="6" spans="1:27" ht="18.75" customHeight="1">
      <c r="A6" s="1290" t="s">
        <v>40</v>
      </c>
      <c r="B6" s="1340"/>
      <c r="C6" s="1340"/>
      <c r="D6" s="1340"/>
      <c r="E6" s="1340"/>
      <c r="F6" s="1340"/>
      <c r="G6" s="1340"/>
      <c r="H6" s="1340"/>
      <c r="I6" s="1340"/>
      <c r="J6" s="1340"/>
      <c r="K6" s="1341"/>
      <c r="L6" s="347"/>
      <c r="M6" s="1305"/>
      <c r="N6" s="1306"/>
      <c r="O6" s="1306"/>
      <c r="P6" s="1307"/>
      <c r="Q6" s="1318"/>
      <c r="R6"/>
      <c r="AA6"/>
    </row>
    <row r="7" spans="1:27" ht="12.75" customHeight="1">
      <c r="A7" s="235"/>
      <c r="B7" s="236" t="s">
        <v>182</v>
      </c>
      <c r="C7" s="237" t="s">
        <v>37</v>
      </c>
      <c r="D7" s="1332" t="s">
        <v>38</v>
      </c>
      <c r="E7" s="1324"/>
      <c r="F7" s="1324"/>
      <c r="G7" s="1324"/>
      <c r="H7" s="1324"/>
      <c r="I7" s="1324"/>
      <c r="J7" s="1324"/>
      <c r="K7" s="1325"/>
      <c r="L7" s="74"/>
      <c r="M7" s="1333"/>
      <c r="N7" s="1334"/>
      <c r="O7" s="1334"/>
      <c r="P7" s="1335"/>
      <c r="Q7" s="1318"/>
      <c r="R7"/>
      <c r="AA7"/>
    </row>
    <row r="8" spans="1:27" ht="12.75">
      <c r="A8" s="238"/>
      <c r="B8" s="239" t="s">
        <v>183</v>
      </c>
      <c r="C8" s="240" t="s">
        <v>181</v>
      </c>
      <c r="D8" s="241"/>
      <c r="E8" s="242" t="s">
        <v>30</v>
      </c>
      <c r="F8" s="1231">
        <v>610</v>
      </c>
      <c r="G8" s="1227">
        <v>620</v>
      </c>
      <c r="H8" s="1227">
        <v>630</v>
      </c>
      <c r="I8" s="1227">
        <v>640</v>
      </c>
      <c r="J8" s="1287">
        <v>650</v>
      </c>
      <c r="K8" s="1336" t="s">
        <v>596</v>
      </c>
      <c r="L8" s="348"/>
      <c r="M8" s="1292">
        <v>711</v>
      </c>
      <c r="N8" s="1227">
        <v>716</v>
      </c>
      <c r="O8" s="1227">
        <v>717</v>
      </c>
      <c r="P8" s="1336" t="s">
        <v>596</v>
      </c>
      <c r="Q8" s="1318"/>
      <c r="R8"/>
      <c r="AA8"/>
    </row>
    <row r="9" spans="1:27" ht="13.5" thickBot="1">
      <c r="A9" s="243"/>
      <c r="B9" s="244"/>
      <c r="C9" s="245"/>
      <c r="D9" s="246"/>
      <c r="E9" s="247"/>
      <c r="F9" s="1232"/>
      <c r="G9" s="1228"/>
      <c r="H9" s="1228"/>
      <c r="I9" s="1228"/>
      <c r="J9" s="1228"/>
      <c r="K9" s="1337"/>
      <c r="L9" s="348"/>
      <c r="M9" s="1293"/>
      <c r="N9" s="1228"/>
      <c r="O9" s="1228"/>
      <c r="P9" s="1337"/>
      <c r="Q9" s="1319"/>
      <c r="R9"/>
      <c r="AA9"/>
    </row>
    <row r="10" spans="1:27" ht="16.5" thickBot="1" thickTop="1">
      <c r="A10" s="155">
        <v>1</v>
      </c>
      <c r="B10" s="298" t="s">
        <v>422</v>
      </c>
      <c r="C10" s="196"/>
      <c r="D10" s="197"/>
      <c r="E10" s="198"/>
      <c r="F10" s="286">
        <f>F11</f>
        <v>0</v>
      </c>
      <c r="G10" s="286">
        <f aca="true" t="shared" si="0" ref="G10:K11">G11</f>
        <v>0</v>
      </c>
      <c r="H10" s="286">
        <f t="shared" si="0"/>
        <v>3990</v>
      </c>
      <c r="I10" s="286">
        <f t="shared" si="0"/>
        <v>0</v>
      </c>
      <c r="J10" s="286">
        <f t="shared" si="0"/>
        <v>0</v>
      </c>
      <c r="K10" s="1161">
        <f t="shared" si="0"/>
        <v>3990</v>
      </c>
      <c r="L10" s="333"/>
      <c r="M10" s="1167">
        <f aca="true" t="shared" si="1" ref="M10:P11">M11</f>
        <v>0</v>
      </c>
      <c r="N10" s="199">
        <f t="shared" si="1"/>
        <v>0</v>
      </c>
      <c r="O10" s="286">
        <f t="shared" si="1"/>
        <v>0</v>
      </c>
      <c r="P10" s="285">
        <f t="shared" si="1"/>
        <v>0</v>
      </c>
      <c r="Q10" s="200">
        <f aca="true" t="shared" si="2" ref="Q10:Q16">K10+P10</f>
        <v>3990</v>
      </c>
      <c r="R10"/>
      <c r="AA10"/>
    </row>
    <row r="11" spans="1:27" ht="13.5" thickTop="1">
      <c r="A11" s="156">
        <f>A10+1</f>
        <v>2</v>
      </c>
      <c r="B11" s="248">
        <v>1</v>
      </c>
      <c r="C11" s="249" t="s">
        <v>205</v>
      </c>
      <c r="D11" s="250"/>
      <c r="E11" s="251"/>
      <c r="F11" s="272">
        <f>F12</f>
        <v>0</v>
      </c>
      <c r="G11" s="272">
        <f t="shared" si="0"/>
        <v>0</v>
      </c>
      <c r="H11" s="272">
        <f t="shared" si="0"/>
        <v>3990</v>
      </c>
      <c r="I11" s="272">
        <f t="shared" si="0"/>
        <v>0</v>
      </c>
      <c r="J11" s="272">
        <f t="shared" si="0"/>
        <v>0</v>
      </c>
      <c r="K11" s="1162">
        <f t="shared" si="0"/>
        <v>3990</v>
      </c>
      <c r="L11" s="287"/>
      <c r="M11" s="1168">
        <f t="shared" si="1"/>
        <v>0</v>
      </c>
      <c r="N11" s="280">
        <f t="shared" si="1"/>
        <v>0</v>
      </c>
      <c r="O11" s="272">
        <f t="shared" si="1"/>
        <v>0</v>
      </c>
      <c r="P11" s="284">
        <f t="shared" si="1"/>
        <v>0</v>
      </c>
      <c r="Q11" s="273">
        <f t="shared" si="2"/>
        <v>3990</v>
      </c>
      <c r="R11"/>
      <c r="AA11"/>
    </row>
    <row r="12" spans="1:27" ht="12.75">
      <c r="A12" s="156">
        <f>A11+1</f>
        <v>3</v>
      </c>
      <c r="B12" s="159"/>
      <c r="C12" s="207" t="s">
        <v>423</v>
      </c>
      <c r="D12" s="206" t="s">
        <v>4</v>
      </c>
      <c r="E12" s="256"/>
      <c r="F12" s="170">
        <f aca="true" t="shared" si="3" ref="F12:K12">SUM(F13:F16)</f>
        <v>0</v>
      </c>
      <c r="G12" s="170">
        <f t="shared" si="3"/>
        <v>0</v>
      </c>
      <c r="H12" s="170">
        <f t="shared" si="3"/>
        <v>3990</v>
      </c>
      <c r="I12" s="170">
        <f t="shared" si="3"/>
        <v>0</v>
      </c>
      <c r="J12" s="170">
        <f t="shared" si="3"/>
        <v>0</v>
      </c>
      <c r="K12" s="1163">
        <f t="shared" si="3"/>
        <v>3990</v>
      </c>
      <c r="L12" s="334"/>
      <c r="M12" s="1169">
        <f>SUM(M13:M16)</f>
        <v>0</v>
      </c>
      <c r="N12" s="1170">
        <f>SUM(N13:N16)</f>
        <v>0</v>
      </c>
      <c r="O12" s="170">
        <f>SUM(O13:O16)</f>
        <v>0</v>
      </c>
      <c r="P12" s="694">
        <f>M12+N12+O12</f>
        <v>0</v>
      </c>
      <c r="Q12" s="178">
        <f t="shared" si="2"/>
        <v>3990</v>
      </c>
      <c r="R12"/>
      <c r="AA12"/>
    </row>
    <row r="13" spans="1:27" ht="12.75">
      <c r="A13" s="156">
        <f>A12+1</f>
        <v>4</v>
      </c>
      <c r="B13" s="159"/>
      <c r="C13" s="79"/>
      <c r="D13" s="6" t="s">
        <v>31</v>
      </c>
      <c r="E13" s="162" t="s">
        <v>424</v>
      </c>
      <c r="F13" s="34"/>
      <c r="G13" s="34"/>
      <c r="H13" s="7">
        <v>2660</v>
      </c>
      <c r="I13" s="10"/>
      <c r="J13" s="10"/>
      <c r="K13" s="398">
        <f>F13+G13+H13+I13</f>
        <v>2660</v>
      </c>
      <c r="L13" s="204"/>
      <c r="M13" s="28"/>
      <c r="N13" s="10"/>
      <c r="O13" s="10"/>
      <c r="P13" s="17">
        <f>M13+N13+O13</f>
        <v>0</v>
      </c>
      <c r="Q13" s="173">
        <f t="shared" si="2"/>
        <v>2660</v>
      </c>
      <c r="R13"/>
      <c r="AA13"/>
    </row>
    <row r="14" spans="1:27" ht="12.75">
      <c r="A14" s="156">
        <f>A13+1</f>
        <v>5</v>
      </c>
      <c r="B14" s="159"/>
      <c r="C14" s="79"/>
      <c r="D14" s="6" t="s">
        <v>32</v>
      </c>
      <c r="E14" s="162" t="s">
        <v>425</v>
      </c>
      <c r="F14" s="34"/>
      <c r="G14" s="34"/>
      <c r="H14" s="7">
        <v>330</v>
      </c>
      <c r="I14" s="10"/>
      <c r="J14" s="10"/>
      <c r="K14" s="398">
        <f>F14+G14+H14+I14</f>
        <v>330</v>
      </c>
      <c r="L14" s="204"/>
      <c r="M14" s="28"/>
      <c r="N14" s="10"/>
      <c r="O14" s="10"/>
      <c r="P14" s="17">
        <f>M14+N14+O14</f>
        <v>0</v>
      </c>
      <c r="Q14" s="173">
        <f t="shared" si="2"/>
        <v>330</v>
      </c>
      <c r="R14"/>
      <c r="AA14"/>
    </row>
    <row r="15" spans="1:27" ht="12.75">
      <c r="A15" s="156">
        <v>6</v>
      </c>
      <c r="B15" s="153"/>
      <c r="C15" s="177"/>
      <c r="D15" s="6" t="s">
        <v>33</v>
      </c>
      <c r="E15" s="162" t="s">
        <v>426</v>
      </c>
      <c r="F15" s="34"/>
      <c r="G15" s="34"/>
      <c r="H15" s="168">
        <v>1000</v>
      </c>
      <c r="I15" s="34"/>
      <c r="J15" s="10"/>
      <c r="K15" s="398">
        <f>F15+G15+H15+I15</f>
        <v>1000</v>
      </c>
      <c r="L15" s="204"/>
      <c r="M15" s="30"/>
      <c r="N15" s="18"/>
      <c r="O15" s="16"/>
      <c r="P15" s="17">
        <f>M15+N15+O15</f>
        <v>0</v>
      </c>
      <c r="Q15" s="173">
        <f t="shared" si="2"/>
        <v>1000</v>
      </c>
      <c r="R15"/>
      <c r="AA15"/>
    </row>
    <row r="16" spans="1:27" ht="13.5" thickBot="1">
      <c r="A16" s="157">
        <f>A15+1</f>
        <v>7</v>
      </c>
      <c r="B16" s="202"/>
      <c r="C16" s="1164"/>
      <c r="D16" s="201" t="s">
        <v>34</v>
      </c>
      <c r="E16" s="1165" t="s">
        <v>427</v>
      </c>
      <c r="F16" s="193"/>
      <c r="G16" s="193"/>
      <c r="H16" s="1166"/>
      <c r="I16" s="193"/>
      <c r="J16" s="25"/>
      <c r="K16" s="399">
        <f>F16+G16+H16+I16</f>
        <v>0</v>
      </c>
      <c r="L16" s="204"/>
      <c r="M16" s="31"/>
      <c r="N16" s="193"/>
      <c r="O16" s="25"/>
      <c r="P16" s="672">
        <f>M16+N16+O16</f>
        <v>0</v>
      </c>
      <c r="Q16" s="194">
        <f t="shared" si="2"/>
        <v>0</v>
      </c>
      <c r="R16"/>
      <c r="AA16"/>
    </row>
    <row r="17" spans="1:29" s="270" customFormat="1" ht="15">
      <c r="A17" s="254"/>
      <c r="B17" s="268"/>
      <c r="C17" s="269"/>
      <c r="D17" s="260"/>
      <c r="E17" s="260"/>
      <c r="F17" s="260"/>
      <c r="G17" s="260"/>
      <c r="H17" s="260"/>
      <c r="I17" s="260"/>
      <c r="J17" s="260"/>
      <c r="K17" s="260"/>
      <c r="L17" s="260"/>
      <c r="M17" s="260"/>
      <c r="N17" s="260"/>
      <c r="O17" s="260"/>
      <c r="P17" s="260"/>
      <c r="Q17" s="260"/>
      <c r="R17" s="260"/>
      <c r="S17" s="260"/>
      <c r="T17" s="260"/>
      <c r="U17" s="260"/>
      <c r="V17" s="260"/>
      <c r="W17" s="260"/>
      <c r="X17" s="260"/>
      <c r="Y17" s="260"/>
      <c r="Z17" s="260"/>
      <c r="AA17" s="260"/>
      <c r="AB17" s="260"/>
      <c r="AC17" s="260"/>
    </row>
    <row r="18" spans="6:29" ht="13.5" thickBot="1">
      <c r="F18" s="255"/>
      <c r="G18" s="255"/>
      <c r="H18" s="255"/>
      <c r="I18" s="255"/>
      <c r="J18" s="438"/>
      <c r="K18" s="438"/>
      <c r="L18" s="438"/>
      <c r="M18" s="438"/>
      <c r="N18" s="438"/>
      <c r="O18" s="438"/>
      <c r="P18" s="438"/>
      <c r="Q18" s="439"/>
      <c r="R18" s="346"/>
      <c r="S18" s="439"/>
      <c r="T18" s="439"/>
      <c r="U18" s="439"/>
      <c r="V18" s="439"/>
      <c r="W18" s="439"/>
      <c r="X18" s="439"/>
      <c r="Y18" s="439"/>
      <c r="Z18" s="439"/>
      <c r="AA18" s="346"/>
      <c r="AB18" s="439"/>
      <c r="AC18" s="439"/>
    </row>
    <row r="19" spans="1:29" ht="13.5" thickBot="1">
      <c r="A19" s="1281" t="s">
        <v>327</v>
      </c>
      <c r="B19" s="1316"/>
      <c r="C19" s="1316"/>
      <c r="D19" s="1316"/>
      <c r="E19" s="1316"/>
      <c r="F19" s="1316"/>
      <c r="G19" s="1316"/>
      <c r="H19" s="1316"/>
      <c r="I19" s="1316"/>
      <c r="J19" s="1316"/>
      <c r="K19" s="1317"/>
      <c r="L19" s="332"/>
      <c r="M19" s="1270" t="s">
        <v>39</v>
      </c>
      <c r="N19" s="1303"/>
      <c r="O19" s="1303"/>
      <c r="P19" s="1304"/>
      <c r="Q19" s="1261" t="s">
        <v>327</v>
      </c>
      <c r="R19" s="332"/>
      <c r="S19" s="1342"/>
      <c r="T19" s="1343"/>
      <c r="U19" s="1343"/>
      <c r="V19" s="1343"/>
      <c r="W19" s="1343"/>
      <c r="X19" s="1343"/>
      <c r="Y19" s="1343"/>
      <c r="Z19" s="1344"/>
      <c r="AA19" s="332"/>
      <c r="AB19" s="1261" t="s">
        <v>326</v>
      </c>
      <c r="AC19" s="1261" t="s">
        <v>326</v>
      </c>
    </row>
    <row r="20" spans="1:29" ht="15">
      <c r="A20" s="1290" t="s">
        <v>40</v>
      </c>
      <c r="B20" s="1340"/>
      <c r="C20" s="1340"/>
      <c r="D20" s="1340"/>
      <c r="E20" s="1340"/>
      <c r="F20" s="1340"/>
      <c r="G20" s="1340"/>
      <c r="H20" s="1340"/>
      <c r="I20" s="1340"/>
      <c r="J20" s="1340"/>
      <c r="K20" s="1341"/>
      <c r="L20" s="347"/>
      <c r="M20" s="1305"/>
      <c r="N20" s="1306"/>
      <c r="O20" s="1306"/>
      <c r="P20" s="1307"/>
      <c r="Q20" s="1318"/>
      <c r="R20" s="347"/>
      <c r="S20" s="1241" t="s">
        <v>39</v>
      </c>
      <c r="T20" s="1338"/>
      <c r="U20" s="1242"/>
      <c r="V20" s="1242"/>
      <c r="W20" s="1242"/>
      <c r="X20" s="1242"/>
      <c r="Y20" s="1242"/>
      <c r="Z20" s="1243"/>
      <c r="AA20" s="347"/>
      <c r="AB20" s="1318"/>
      <c r="AC20" s="1318"/>
    </row>
    <row r="21" spans="1:29" ht="15">
      <c r="A21" s="235"/>
      <c r="B21" s="236" t="s">
        <v>182</v>
      </c>
      <c r="C21" s="237" t="s">
        <v>37</v>
      </c>
      <c r="D21" s="1332" t="s">
        <v>38</v>
      </c>
      <c r="E21" s="1324"/>
      <c r="F21" s="1324"/>
      <c r="G21" s="1324"/>
      <c r="H21" s="1324"/>
      <c r="I21" s="1324"/>
      <c r="J21" s="1324"/>
      <c r="K21" s="1325"/>
      <c r="L21" s="74"/>
      <c r="M21" s="1333"/>
      <c r="N21" s="1334"/>
      <c r="O21" s="1334"/>
      <c r="P21" s="1335"/>
      <c r="Q21" s="1318"/>
      <c r="R21" s="74"/>
      <c r="S21" s="1333"/>
      <c r="T21" s="1339"/>
      <c r="U21" s="1334"/>
      <c r="V21" s="1334"/>
      <c r="W21" s="1334"/>
      <c r="X21" s="1334"/>
      <c r="Y21" s="1334"/>
      <c r="Z21" s="1335"/>
      <c r="AA21" s="74"/>
      <c r="AB21" s="1318"/>
      <c r="AC21" s="1318"/>
    </row>
    <row r="22" spans="1:29" ht="12.75">
      <c r="A22" s="238"/>
      <c r="B22" s="239" t="s">
        <v>183</v>
      </c>
      <c r="C22" s="240" t="s">
        <v>181</v>
      </c>
      <c r="D22" s="241"/>
      <c r="E22" s="242" t="s">
        <v>30</v>
      </c>
      <c r="F22" s="1231">
        <v>610</v>
      </c>
      <c r="G22" s="1227">
        <v>620</v>
      </c>
      <c r="H22" s="1227">
        <v>630</v>
      </c>
      <c r="I22" s="1227">
        <v>640</v>
      </c>
      <c r="J22" s="1287">
        <v>650</v>
      </c>
      <c r="K22" s="1336" t="s">
        <v>596</v>
      </c>
      <c r="L22" s="348"/>
      <c r="M22" s="1292">
        <v>711</v>
      </c>
      <c r="N22" s="1227">
        <v>716</v>
      </c>
      <c r="O22" s="1227">
        <v>717</v>
      </c>
      <c r="P22" s="1336" t="s">
        <v>596</v>
      </c>
      <c r="Q22" s="1318"/>
      <c r="R22" s="348"/>
      <c r="S22" s="1292">
        <v>711</v>
      </c>
      <c r="T22" s="445"/>
      <c r="U22" s="1227">
        <v>716</v>
      </c>
      <c r="V22" s="443"/>
      <c r="W22" s="1227">
        <v>717</v>
      </c>
      <c r="X22" s="447"/>
      <c r="Y22" s="447"/>
      <c r="Z22" s="1286" t="s">
        <v>28</v>
      </c>
      <c r="AA22" s="348"/>
      <c r="AB22" s="1318"/>
      <c r="AC22" s="1318"/>
    </row>
    <row r="23" spans="1:29" ht="13.5" thickBot="1">
      <c r="A23" s="243"/>
      <c r="B23" s="244"/>
      <c r="C23" s="245"/>
      <c r="D23" s="246"/>
      <c r="E23" s="247"/>
      <c r="F23" s="1232"/>
      <c r="G23" s="1228"/>
      <c r="H23" s="1228"/>
      <c r="I23" s="1228"/>
      <c r="J23" s="1228"/>
      <c r="K23" s="1337"/>
      <c r="L23" s="348"/>
      <c r="M23" s="1293"/>
      <c r="N23" s="1228"/>
      <c r="O23" s="1228"/>
      <c r="P23" s="1337"/>
      <c r="Q23" s="1319"/>
      <c r="R23" s="348"/>
      <c r="S23" s="1293"/>
      <c r="T23" s="446"/>
      <c r="U23" s="1228"/>
      <c r="V23" s="444"/>
      <c r="W23" s="1228"/>
      <c r="X23" s="448"/>
      <c r="Y23" s="448"/>
      <c r="Z23" s="1276"/>
      <c r="AA23" s="348"/>
      <c r="AB23" s="1319"/>
      <c r="AC23" s="1319"/>
    </row>
    <row r="24" spans="1:29" ht="16.5" thickBot="1" thickTop="1">
      <c r="A24" s="155">
        <v>1</v>
      </c>
      <c r="B24" s="298" t="s">
        <v>422</v>
      </c>
      <c r="C24" s="196"/>
      <c r="D24" s="197"/>
      <c r="E24" s="198"/>
      <c r="F24" s="286">
        <f>F25</f>
        <v>0</v>
      </c>
      <c r="G24" s="286">
        <f aca="true" t="shared" si="4" ref="G24:K25">G25</f>
        <v>0</v>
      </c>
      <c r="H24" s="286">
        <f t="shared" si="4"/>
        <v>3990</v>
      </c>
      <c r="I24" s="286">
        <f t="shared" si="4"/>
        <v>0</v>
      </c>
      <c r="J24" s="286">
        <f t="shared" si="4"/>
        <v>0</v>
      </c>
      <c r="K24" s="1161">
        <f t="shared" si="4"/>
        <v>3990</v>
      </c>
      <c r="L24" s="333"/>
      <c r="M24" s="1167">
        <f aca="true" t="shared" si="5" ref="M24:P25">M25</f>
        <v>0</v>
      </c>
      <c r="N24" s="199">
        <f t="shared" si="5"/>
        <v>0</v>
      </c>
      <c r="O24" s="286">
        <f t="shared" si="5"/>
        <v>0</v>
      </c>
      <c r="P24" s="285">
        <f t="shared" si="5"/>
        <v>0</v>
      </c>
      <c r="Q24" s="200">
        <f aca="true" t="shared" si="6" ref="Q24:Q30">K24+P24</f>
        <v>3990</v>
      </c>
      <c r="R24" s="333"/>
      <c r="S24" s="252">
        <f aca="true" t="shared" si="7" ref="S24:Z24">S25</f>
        <v>0</v>
      </c>
      <c r="T24" s="680">
        <f t="shared" si="7"/>
        <v>0</v>
      </c>
      <c r="U24" s="252">
        <f t="shared" si="7"/>
        <v>0</v>
      </c>
      <c r="V24" s="680">
        <f t="shared" si="7"/>
        <v>0</v>
      </c>
      <c r="W24" s="252">
        <f t="shared" si="7"/>
        <v>0</v>
      </c>
      <c r="X24" s="680">
        <f t="shared" si="7"/>
        <v>0</v>
      </c>
      <c r="Y24" s="285">
        <f t="shared" si="7"/>
        <v>0</v>
      </c>
      <c r="Z24" s="553">
        <f t="shared" si="7"/>
        <v>0</v>
      </c>
      <c r="AA24" s="333"/>
      <c r="AB24" s="200">
        <f aca="true" t="shared" si="8" ref="AB24:AC30">P24+Y24</f>
        <v>0</v>
      </c>
      <c r="AC24" s="682">
        <f t="shared" si="8"/>
        <v>3990</v>
      </c>
    </row>
    <row r="25" spans="1:29" ht="13.5" thickTop="1">
      <c r="A25" s="156">
        <f>A24+1</f>
        <v>2</v>
      </c>
      <c r="B25" s="248">
        <v>1</v>
      </c>
      <c r="C25" s="249" t="s">
        <v>205</v>
      </c>
      <c r="D25" s="250"/>
      <c r="E25" s="251"/>
      <c r="F25" s="272">
        <f>F26</f>
        <v>0</v>
      </c>
      <c r="G25" s="272">
        <f t="shared" si="4"/>
        <v>0</v>
      </c>
      <c r="H25" s="272">
        <f t="shared" si="4"/>
        <v>3990</v>
      </c>
      <c r="I25" s="272">
        <f t="shared" si="4"/>
        <v>0</v>
      </c>
      <c r="J25" s="272">
        <f t="shared" si="4"/>
        <v>0</v>
      </c>
      <c r="K25" s="1162">
        <f t="shared" si="4"/>
        <v>3990</v>
      </c>
      <c r="L25" s="287"/>
      <c r="M25" s="1168">
        <f t="shared" si="5"/>
        <v>0</v>
      </c>
      <c r="N25" s="280">
        <f t="shared" si="5"/>
        <v>0</v>
      </c>
      <c r="O25" s="272">
        <f t="shared" si="5"/>
        <v>0</v>
      </c>
      <c r="P25" s="284">
        <f t="shared" si="5"/>
        <v>0</v>
      </c>
      <c r="Q25" s="273">
        <f t="shared" si="6"/>
        <v>3990</v>
      </c>
      <c r="R25" s="287"/>
      <c r="S25" s="279">
        <f>S26</f>
        <v>0</v>
      </c>
      <c r="T25" s="681">
        <f>T26</f>
        <v>0</v>
      </c>
      <c r="U25" s="279">
        <f>T26</f>
        <v>0</v>
      </c>
      <c r="V25" s="681">
        <f>V26</f>
        <v>0</v>
      </c>
      <c r="W25" s="279">
        <f>W26</f>
        <v>0</v>
      </c>
      <c r="X25" s="681">
        <f>X26</f>
        <v>0</v>
      </c>
      <c r="Y25" s="284">
        <f>Y26</f>
        <v>0</v>
      </c>
      <c r="Z25" s="554">
        <f>T25+V25+X25</f>
        <v>0</v>
      </c>
      <c r="AA25" s="287"/>
      <c r="AB25" s="273">
        <f t="shared" si="8"/>
        <v>0</v>
      </c>
      <c r="AC25" s="565">
        <f t="shared" si="8"/>
        <v>3990</v>
      </c>
    </row>
    <row r="26" spans="1:29" ht="12.75">
      <c r="A26" s="156">
        <f>A25+1</f>
        <v>3</v>
      </c>
      <c r="B26" s="159"/>
      <c r="C26" s="207" t="s">
        <v>423</v>
      </c>
      <c r="D26" s="206" t="s">
        <v>4</v>
      </c>
      <c r="E26" s="256"/>
      <c r="F26" s="170">
        <f aca="true" t="shared" si="9" ref="F26:K26">SUM(F27:F30)</f>
        <v>0</v>
      </c>
      <c r="G26" s="170">
        <f t="shared" si="9"/>
        <v>0</v>
      </c>
      <c r="H26" s="170">
        <f t="shared" si="9"/>
        <v>3990</v>
      </c>
      <c r="I26" s="170">
        <f t="shared" si="9"/>
        <v>0</v>
      </c>
      <c r="J26" s="170">
        <f t="shared" si="9"/>
        <v>0</v>
      </c>
      <c r="K26" s="1163">
        <f t="shared" si="9"/>
        <v>3990</v>
      </c>
      <c r="L26" s="334"/>
      <c r="M26" s="1169">
        <f>SUM(M27:M30)</f>
        <v>0</v>
      </c>
      <c r="N26" s="1170">
        <f>SUM(N27:N30)</f>
        <v>0</v>
      </c>
      <c r="O26" s="170">
        <f>SUM(O27:O30)</f>
        <v>0</v>
      </c>
      <c r="P26" s="694">
        <f>M26+N26+O26</f>
        <v>0</v>
      </c>
      <c r="Q26" s="178">
        <f t="shared" si="6"/>
        <v>3990</v>
      </c>
      <c r="R26" s="334"/>
      <c r="S26" s="169">
        <f aca="true" t="shared" si="10" ref="S26:X26">SUM(S27:S30)</f>
        <v>0</v>
      </c>
      <c r="T26" s="668">
        <f t="shared" si="10"/>
        <v>0</v>
      </c>
      <c r="U26" s="169">
        <f t="shared" si="10"/>
        <v>0</v>
      </c>
      <c r="V26" s="668">
        <f t="shared" si="10"/>
        <v>0</v>
      </c>
      <c r="W26" s="169">
        <f t="shared" si="10"/>
        <v>0</v>
      </c>
      <c r="X26" s="668">
        <f t="shared" si="10"/>
        <v>0</v>
      </c>
      <c r="Y26" s="694">
        <f>S26+U26+W26</f>
        <v>0</v>
      </c>
      <c r="Z26" s="555">
        <f>SUM(Z27:Z30)</f>
        <v>0</v>
      </c>
      <c r="AA26" s="334"/>
      <c r="AB26" s="178">
        <f t="shared" si="8"/>
        <v>0</v>
      </c>
      <c r="AC26" s="566">
        <f t="shared" si="8"/>
        <v>3990</v>
      </c>
    </row>
    <row r="27" spans="1:29" ht="12.75">
      <c r="A27" s="156">
        <f>A26+1</f>
        <v>4</v>
      </c>
      <c r="B27" s="159"/>
      <c r="C27" s="79"/>
      <c r="D27" s="6" t="s">
        <v>31</v>
      </c>
      <c r="E27" s="162" t="s">
        <v>424</v>
      </c>
      <c r="F27" s="34"/>
      <c r="G27" s="34"/>
      <c r="H27" s="7">
        <v>2660</v>
      </c>
      <c r="I27" s="10"/>
      <c r="J27" s="10"/>
      <c r="K27" s="398">
        <f>F27+G27+H27+I27</f>
        <v>2660</v>
      </c>
      <c r="L27" s="204"/>
      <c r="M27" s="1171"/>
      <c r="N27" s="10"/>
      <c r="O27" s="34"/>
      <c r="P27" s="17">
        <f>M27+N27+O27</f>
        <v>0</v>
      </c>
      <c r="Q27" s="173">
        <f t="shared" si="6"/>
        <v>2660</v>
      </c>
      <c r="R27" s="204"/>
      <c r="S27" s="28"/>
      <c r="T27" s="499">
        <f>S27/30.126</f>
        <v>0</v>
      </c>
      <c r="U27" s="10"/>
      <c r="V27" s="500">
        <f>U27/30.126</f>
        <v>0</v>
      </c>
      <c r="W27" s="10"/>
      <c r="X27" s="677">
        <f>W27/30.126</f>
        <v>0</v>
      </c>
      <c r="Y27" s="17">
        <f>S27+U27+W27</f>
        <v>0</v>
      </c>
      <c r="Z27" s="674">
        <f>Y27/30.126</f>
        <v>0</v>
      </c>
      <c r="AA27" s="204"/>
      <c r="AB27" s="173">
        <f t="shared" si="8"/>
        <v>0</v>
      </c>
      <c r="AC27" s="501">
        <f t="shared" si="8"/>
        <v>2660</v>
      </c>
    </row>
    <row r="28" spans="1:29" ht="12.75">
      <c r="A28" s="156">
        <f>A27+1</f>
        <v>5</v>
      </c>
      <c r="B28" s="159"/>
      <c r="C28" s="79"/>
      <c r="D28" s="6" t="s">
        <v>32</v>
      </c>
      <c r="E28" s="162" t="s">
        <v>425</v>
      </c>
      <c r="F28" s="34"/>
      <c r="G28" s="34"/>
      <c r="H28" s="7">
        <v>330</v>
      </c>
      <c r="I28" s="10"/>
      <c r="J28" s="10"/>
      <c r="K28" s="398">
        <f>F28+G28+H28+I28</f>
        <v>330</v>
      </c>
      <c r="L28" s="204"/>
      <c r="M28" s="28"/>
      <c r="N28" s="10"/>
      <c r="O28" s="10"/>
      <c r="P28" s="17">
        <f>M28+N28+O28</f>
        <v>0</v>
      </c>
      <c r="Q28" s="173">
        <f t="shared" si="6"/>
        <v>330</v>
      </c>
      <c r="R28" s="204"/>
      <c r="S28" s="28"/>
      <c r="T28" s="499">
        <f>S28/30.126</f>
        <v>0</v>
      </c>
      <c r="U28" s="10"/>
      <c r="V28" s="500">
        <f>U28/30.126</f>
        <v>0</v>
      </c>
      <c r="W28" s="10"/>
      <c r="X28" s="677">
        <f>W28/30.126</f>
        <v>0</v>
      </c>
      <c r="Y28" s="17">
        <f>S28+U28+W28</f>
        <v>0</v>
      </c>
      <c r="Z28" s="674">
        <f>Y28/30.126</f>
        <v>0</v>
      </c>
      <c r="AA28" s="204"/>
      <c r="AB28" s="173">
        <f t="shared" si="8"/>
        <v>0</v>
      </c>
      <c r="AC28" s="501">
        <f t="shared" si="8"/>
        <v>330</v>
      </c>
    </row>
    <row r="29" spans="1:29" ht="12.75">
      <c r="A29" s="156">
        <v>6</v>
      </c>
      <c r="B29" s="153"/>
      <c r="C29" s="177"/>
      <c r="D29" s="6" t="s">
        <v>33</v>
      </c>
      <c r="E29" s="162" t="s">
        <v>426</v>
      </c>
      <c r="F29" s="34"/>
      <c r="G29" s="34"/>
      <c r="H29" s="168">
        <v>1000</v>
      </c>
      <c r="I29" s="34"/>
      <c r="J29" s="10"/>
      <c r="K29" s="398">
        <f>F29+G29+H29+I29</f>
        <v>1000</v>
      </c>
      <c r="L29" s="204"/>
      <c r="M29" s="30"/>
      <c r="N29" s="18"/>
      <c r="O29" s="16"/>
      <c r="P29" s="17">
        <f>M29+N29+O29</f>
        <v>0</v>
      </c>
      <c r="Q29" s="173">
        <f t="shared" si="6"/>
        <v>1000</v>
      </c>
      <c r="R29" s="204"/>
      <c r="S29" s="30"/>
      <c r="T29" s="499">
        <f>S29/30.126</f>
        <v>0</v>
      </c>
      <c r="U29" s="18"/>
      <c r="V29" s="500">
        <f>U29/30.126</f>
        <v>0</v>
      </c>
      <c r="W29" s="16"/>
      <c r="X29" s="677">
        <f>W29/30.126</f>
        <v>0</v>
      </c>
      <c r="Y29" s="17">
        <f>S29+U29+W29</f>
        <v>0</v>
      </c>
      <c r="Z29" s="674">
        <f>Y29/30.126</f>
        <v>0</v>
      </c>
      <c r="AA29" s="204"/>
      <c r="AB29" s="173">
        <f t="shared" si="8"/>
        <v>0</v>
      </c>
      <c r="AC29" s="501">
        <f t="shared" si="8"/>
        <v>1000</v>
      </c>
    </row>
    <row r="30" spans="1:29" ht="13.5" thickBot="1">
      <c r="A30" s="157">
        <f>A29+1</f>
        <v>7</v>
      </c>
      <c r="B30" s="202"/>
      <c r="C30" s="1164"/>
      <c r="D30" s="201" t="s">
        <v>34</v>
      </c>
      <c r="E30" s="1165" t="s">
        <v>427</v>
      </c>
      <c r="F30" s="193"/>
      <c r="G30" s="193"/>
      <c r="H30" s="1166"/>
      <c r="I30" s="193"/>
      <c r="J30" s="25"/>
      <c r="K30" s="399">
        <f>F30+G30+H30+I30</f>
        <v>0</v>
      </c>
      <c r="L30" s="204"/>
      <c r="M30" s="31"/>
      <c r="N30" s="193"/>
      <c r="O30" s="25"/>
      <c r="P30" s="672">
        <f>M30+N30+O30</f>
        <v>0</v>
      </c>
      <c r="Q30" s="194">
        <f t="shared" si="6"/>
        <v>0</v>
      </c>
      <c r="R30" s="204"/>
      <c r="S30" s="31"/>
      <c r="T30" s="663">
        <f>S30/30.126</f>
        <v>0</v>
      </c>
      <c r="U30" s="193"/>
      <c r="V30" s="664">
        <f>U30/30.126</f>
        <v>0</v>
      </c>
      <c r="W30" s="25">
        <v>0</v>
      </c>
      <c r="X30" s="673">
        <f>W30/30.126</f>
        <v>0</v>
      </c>
      <c r="Y30" s="672">
        <f>S30+U30+W30</f>
        <v>0</v>
      </c>
      <c r="Z30" s="665">
        <f>Y30/30.126</f>
        <v>0</v>
      </c>
      <c r="AA30" s="676"/>
      <c r="AB30" s="194">
        <f t="shared" si="8"/>
        <v>0</v>
      </c>
      <c r="AC30" s="675">
        <f t="shared" si="8"/>
        <v>0</v>
      </c>
    </row>
    <row r="32" ht="13.5" thickBot="1"/>
    <row r="33" spans="1:29" ht="13.5" thickBot="1">
      <c r="A33" s="1281" t="s">
        <v>590</v>
      </c>
      <c r="B33" s="1316"/>
      <c r="C33" s="1316"/>
      <c r="D33" s="1316"/>
      <c r="E33" s="1316"/>
      <c r="F33" s="1316"/>
      <c r="G33" s="1316"/>
      <c r="H33" s="1316"/>
      <c r="I33" s="1316"/>
      <c r="J33" s="1316"/>
      <c r="K33" s="1317"/>
      <c r="L33" s="332"/>
      <c r="M33" s="1270" t="s">
        <v>39</v>
      </c>
      <c r="N33" s="1303"/>
      <c r="O33" s="1303"/>
      <c r="P33" s="1304"/>
      <c r="Q33" s="1261" t="s">
        <v>590</v>
      </c>
      <c r="R33" s="332"/>
      <c r="S33" s="1342"/>
      <c r="T33" s="1343"/>
      <c r="U33" s="1343"/>
      <c r="V33" s="1343"/>
      <c r="W33" s="1343"/>
      <c r="X33" s="1343"/>
      <c r="Y33" s="1343"/>
      <c r="Z33" s="1344"/>
      <c r="AA33" s="332"/>
      <c r="AB33" s="1261" t="s">
        <v>327</v>
      </c>
      <c r="AC33" s="1261" t="s">
        <v>327</v>
      </c>
    </row>
    <row r="34" spans="1:29" ht="15">
      <c r="A34" s="1290" t="s">
        <v>40</v>
      </c>
      <c r="B34" s="1340"/>
      <c r="C34" s="1340"/>
      <c r="D34" s="1340"/>
      <c r="E34" s="1340"/>
      <c r="F34" s="1340"/>
      <c r="G34" s="1340"/>
      <c r="H34" s="1340"/>
      <c r="I34" s="1340"/>
      <c r="J34" s="1340"/>
      <c r="K34" s="1341"/>
      <c r="L34" s="347"/>
      <c r="M34" s="1305"/>
      <c r="N34" s="1306"/>
      <c r="O34" s="1306"/>
      <c r="P34" s="1307"/>
      <c r="Q34" s="1318"/>
      <c r="R34" s="347"/>
      <c r="S34" s="1241" t="s">
        <v>39</v>
      </c>
      <c r="T34" s="1338"/>
      <c r="U34" s="1242"/>
      <c r="V34" s="1242"/>
      <c r="W34" s="1242"/>
      <c r="X34" s="1242"/>
      <c r="Y34" s="1242"/>
      <c r="Z34" s="1243"/>
      <c r="AA34" s="347"/>
      <c r="AB34" s="1318"/>
      <c r="AC34" s="1318"/>
    </row>
    <row r="35" spans="1:29" ht="15">
      <c r="A35" s="235"/>
      <c r="B35" s="236" t="s">
        <v>182</v>
      </c>
      <c r="C35" s="237" t="s">
        <v>37</v>
      </c>
      <c r="D35" s="1332" t="s">
        <v>38</v>
      </c>
      <c r="E35" s="1324"/>
      <c r="F35" s="1324"/>
      <c r="G35" s="1324"/>
      <c r="H35" s="1324"/>
      <c r="I35" s="1324"/>
      <c r="J35" s="1324"/>
      <c r="K35" s="1325"/>
      <c r="L35" s="74"/>
      <c r="M35" s="1333"/>
      <c r="N35" s="1334"/>
      <c r="O35" s="1334"/>
      <c r="P35" s="1335"/>
      <c r="Q35" s="1318"/>
      <c r="R35" s="74"/>
      <c r="S35" s="1333"/>
      <c r="T35" s="1339"/>
      <c r="U35" s="1334"/>
      <c r="V35" s="1334"/>
      <c r="W35" s="1334"/>
      <c r="X35" s="1334"/>
      <c r="Y35" s="1334"/>
      <c r="Z35" s="1335"/>
      <c r="AA35" s="74"/>
      <c r="AB35" s="1318"/>
      <c r="AC35" s="1318"/>
    </row>
    <row r="36" spans="1:29" ht="12.75">
      <c r="A36" s="238"/>
      <c r="B36" s="239" t="s">
        <v>183</v>
      </c>
      <c r="C36" s="240" t="s">
        <v>181</v>
      </c>
      <c r="D36" s="241"/>
      <c r="E36" s="242" t="s">
        <v>30</v>
      </c>
      <c r="F36" s="1231">
        <v>610</v>
      </c>
      <c r="G36" s="1227">
        <v>620</v>
      </c>
      <c r="H36" s="1227">
        <v>630</v>
      </c>
      <c r="I36" s="1227">
        <v>640</v>
      </c>
      <c r="J36" s="1287">
        <v>650</v>
      </c>
      <c r="K36" s="1336" t="s">
        <v>596</v>
      </c>
      <c r="L36" s="348"/>
      <c r="M36" s="1292">
        <v>711</v>
      </c>
      <c r="N36" s="1227">
        <v>716</v>
      </c>
      <c r="O36" s="1227">
        <v>717</v>
      </c>
      <c r="P36" s="1336" t="s">
        <v>596</v>
      </c>
      <c r="Q36" s="1318"/>
      <c r="R36" s="348"/>
      <c r="S36" s="1292">
        <v>711</v>
      </c>
      <c r="T36" s="445"/>
      <c r="U36" s="1227">
        <v>716</v>
      </c>
      <c r="V36" s="443"/>
      <c r="W36" s="1227">
        <v>717</v>
      </c>
      <c r="X36" s="447"/>
      <c r="Y36" s="447"/>
      <c r="Z36" s="1286" t="s">
        <v>28</v>
      </c>
      <c r="AA36" s="348"/>
      <c r="AB36" s="1318"/>
      <c r="AC36" s="1318"/>
    </row>
    <row r="37" spans="1:29" ht="13.5" thickBot="1">
      <c r="A37" s="243"/>
      <c r="B37" s="244"/>
      <c r="C37" s="245"/>
      <c r="D37" s="246"/>
      <c r="E37" s="247"/>
      <c r="F37" s="1232"/>
      <c r="G37" s="1228"/>
      <c r="H37" s="1228"/>
      <c r="I37" s="1228"/>
      <c r="J37" s="1228"/>
      <c r="K37" s="1337"/>
      <c r="L37" s="348"/>
      <c r="M37" s="1293"/>
      <c r="N37" s="1228"/>
      <c r="O37" s="1228"/>
      <c r="P37" s="1337"/>
      <c r="Q37" s="1319"/>
      <c r="R37" s="348"/>
      <c r="S37" s="1293"/>
      <c r="T37" s="446"/>
      <c r="U37" s="1228"/>
      <c r="V37" s="444"/>
      <c r="W37" s="1228"/>
      <c r="X37" s="448"/>
      <c r="Y37" s="448"/>
      <c r="Z37" s="1276"/>
      <c r="AA37" s="348"/>
      <c r="AB37" s="1319"/>
      <c r="AC37" s="1319"/>
    </row>
    <row r="38" spans="1:29" ht="16.5" thickBot="1" thickTop="1">
      <c r="A38" s="155">
        <v>1</v>
      </c>
      <c r="B38" s="298" t="s">
        <v>422</v>
      </c>
      <c r="C38" s="196"/>
      <c r="D38" s="197"/>
      <c r="E38" s="198"/>
      <c r="F38" s="286">
        <f>F39</f>
        <v>0</v>
      </c>
      <c r="G38" s="286">
        <f aca="true" t="shared" si="11" ref="G38:K39">G39</f>
        <v>0</v>
      </c>
      <c r="H38" s="286">
        <f t="shared" si="11"/>
        <v>3990</v>
      </c>
      <c r="I38" s="286">
        <f t="shared" si="11"/>
        <v>0</v>
      </c>
      <c r="J38" s="286">
        <f t="shared" si="11"/>
        <v>0</v>
      </c>
      <c r="K38" s="1161">
        <f t="shared" si="11"/>
        <v>3990</v>
      </c>
      <c r="L38" s="333"/>
      <c r="M38" s="1167">
        <f aca="true" t="shared" si="12" ref="M38:P39">M39</f>
        <v>0</v>
      </c>
      <c r="N38" s="199">
        <f t="shared" si="12"/>
        <v>0</v>
      </c>
      <c r="O38" s="286">
        <f t="shared" si="12"/>
        <v>0</v>
      </c>
      <c r="P38" s="285">
        <f t="shared" si="12"/>
        <v>0</v>
      </c>
      <c r="Q38" s="200">
        <f aca="true" t="shared" si="13" ref="Q38:Q44">K38+P38</f>
        <v>3990</v>
      </c>
      <c r="R38" s="333"/>
      <c r="S38" s="252">
        <f aca="true" t="shared" si="14" ref="S38:Z38">S39</f>
        <v>0</v>
      </c>
      <c r="T38" s="680">
        <f t="shared" si="14"/>
        <v>0</v>
      </c>
      <c r="U38" s="252">
        <f t="shared" si="14"/>
        <v>0</v>
      </c>
      <c r="V38" s="680">
        <f t="shared" si="14"/>
        <v>0</v>
      </c>
      <c r="W38" s="252">
        <f t="shared" si="14"/>
        <v>0</v>
      </c>
      <c r="X38" s="680">
        <f t="shared" si="14"/>
        <v>0</v>
      </c>
      <c r="Y38" s="285">
        <f t="shared" si="14"/>
        <v>0</v>
      </c>
      <c r="Z38" s="553">
        <f t="shared" si="14"/>
        <v>0</v>
      </c>
      <c r="AA38" s="333"/>
      <c r="AB38" s="200">
        <f aca="true" t="shared" si="15" ref="AB38:AC44">P38+Y38</f>
        <v>0</v>
      </c>
      <c r="AC38" s="682">
        <f t="shared" si="15"/>
        <v>3990</v>
      </c>
    </row>
    <row r="39" spans="1:29" ht="13.5" thickTop="1">
      <c r="A39" s="156">
        <f>A38+1</f>
        <v>2</v>
      </c>
      <c r="B39" s="248">
        <v>1</v>
      </c>
      <c r="C39" s="249" t="s">
        <v>205</v>
      </c>
      <c r="D39" s="250"/>
      <c r="E39" s="251"/>
      <c r="F39" s="272">
        <f>F40</f>
        <v>0</v>
      </c>
      <c r="G39" s="272">
        <f t="shared" si="11"/>
        <v>0</v>
      </c>
      <c r="H39" s="272">
        <f t="shared" si="11"/>
        <v>3990</v>
      </c>
      <c r="I39" s="272">
        <f t="shared" si="11"/>
        <v>0</v>
      </c>
      <c r="J39" s="272">
        <f t="shared" si="11"/>
        <v>0</v>
      </c>
      <c r="K39" s="1162">
        <f t="shared" si="11"/>
        <v>3990</v>
      </c>
      <c r="L39" s="287"/>
      <c r="M39" s="1168">
        <f t="shared" si="12"/>
        <v>0</v>
      </c>
      <c r="N39" s="280">
        <f t="shared" si="12"/>
        <v>0</v>
      </c>
      <c r="O39" s="272">
        <f t="shared" si="12"/>
        <v>0</v>
      </c>
      <c r="P39" s="284">
        <f t="shared" si="12"/>
        <v>0</v>
      </c>
      <c r="Q39" s="273">
        <f t="shared" si="13"/>
        <v>3990</v>
      </c>
      <c r="R39" s="287"/>
      <c r="S39" s="279">
        <f>S40</f>
        <v>0</v>
      </c>
      <c r="T39" s="681">
        <f>T40</f>
        <v>0</v>
      </c>
      <c r="U39" s="279">
        <f>T40</f>
        <v>0</v>
      </c>
      <c r="V39" s="681">
        <f>V40</f>
        <v>0</v>
      </c>
      <c r="W39" s="279">
        <f>W40</f>
        <v>0</v>
      </c>
      <c r="X39" s="681">
        <f>X40</f>
        <v>0</v>
      </c>
      <c r="Y39" s="284">
        <f>Y40</f>
        <v>0</v>
      </c>
      <c r="Z39" s="554">
        <f>T39+V39+X39</f>
        <v>0</v>
      </c>
      <c r="AA39" s="287"/>
      <c r="AB39" s="273">
        <f t="shared" si="15"/>
        <v>0</v>
      </c>
      <c r="AC39" s="565">
        <f t="shared" si="15"/>
        <v>3990</v>
      </c>
    </row>
    <row r="40" spans="1:29" ht="12.75">
      <c r="A40" s="156">
        <f>A39+1</f>
        <v>3</v>
      </c>
      <c r="B40" s="159"/>
      <c r="C40" s="207" t="s">
        <v>423</v>
      </c>
      <c r="D40" s="206" t="s">
        <v>4</v>
      </c>
      <c r="E40" s="256"/>
      <c r="F40" s="170">
        <f aca="true" t="shared" si="16" ref="F40:K40">SUM(F41:F44)</f>
        <v>0</v>
      </c>
      <c r="G40" s="170">
        <f t="shared" si="16"/>
        <v>0</v>
      </c>
      <c r="H40" s="170">
        <f t="shared" si="16"/>
        <v>3990</v>
      </c>
      <c r="I40" s="170">
        <f t="shared" si="16"/>
        <v>0</v>
      </c>
      <c r="J40" s="170">
        <f t="shared" si="16"/>
        <v>0</v>
      </c>
      <c r="K40" s="1163">
        <f t="shared" si="16"/>
        <v>3990</v>
      </c>
      <c r="L40" s="334"/>
      <c r="M40" s="1169">
        <f>SUM(M41:M44)</f>
        <v>0</v>
      </c>
      <c r="N40" s="1170">
        <f>SUM(N41:N44)</f>
        <v>0</v>
      </c>
      <c r="O40" s="170">
        <f>SUM(O41:O44)</f>
        <v>0</v>
      </c>
      <c r="P40" s="694">
        <f>M40+N40+O40</f>
        <v>0</v>
      </c>
      <c r="Q40" s="178">
        <f t="shared" si="13"/>
        <v>3990</v>
      </c>
      <c r="R40" s="334"/>
      <c r="S40" s="169">
        <f aca="true" t="shared" si="17" ref="S40:X40">SUM(S41:S44)</f>
        <v>0</v>
      </c>
      <c r="T40" s="668">
        <f t="shared" si="17"/>
        <v>0</v>
      </c>
      <c r="U40" s="169">
        <f t="shared" si="17"/>
        <v>0</v>
      </c>
      <c r="V40" s="668">
        <f t="shared" si="17"/>
        <v>0</v>
      </c>
      <c r="W40" s="169">
        <f t="shared" si="17"/>
        <v>0</v>
      </c>
      <c r="X40" s="668">
        <f t="shared" si="17"/>
        <v>0</v>
      </c>
      <c r="Y40" s="694">
        <f>S40+U40+W40</f>
        <v>0</v>
      </c>
      <c r="Z40" s="555">
        <f>SUM(Z41:Z44)</f>
        <v>0</v>
      </c>
      <c r="AA40" s="334"/>
      <c r="AB40" s="178">
        <f t="shared" si="15"/>
        <v>0</v>
      </c>
      <c r="AC40" s="566">
        <f t="shared" si="15"/>
        <v>3990</v>
      </c>
    </row>
    <row r="41" spans="1:29" ht="12.75">
      <c r="A41" s="156">
        <f>A40+1</f>
        <v>4</v>
      </c>
      <c r="B41" s="159"/>
      <c r="C41" s="79"/>
      <c r="D41" s="6" t="s">
        <v>31</v>
      </c>
      <c r="E41" s="162" t="s">
        <v>424</v>
      </c>
      <c r="F41" s="34"/>
      <c r="G41" s="34"/>
      <c r="H41" s="7">
        <v>2660</v>
      </c>
      <c r="I41" s="10"/>
      <c r="J41" s="10"/>
      <c r="K41" s="398">
        <f>F41+G41+H41+I41</f>
        <v>2660</v>
      </c>
      <c r="L41" s="204"/>
      <c r="M41" s="28"/>
      <c r="N41" s="10"/>
      <c r="O41" s="10"/>
      <c r="P41" s="17">
        <f>M41+N41+O41</f>
        <v>0</v>
      </c>
      <c r="Q41" s="173">
        <f t="shared" si="13"/>
        <v>2660</v>
      </c>
      <c r="R41" s="204"/>
      <c r="S41" s="28"/>
      <c r="T41" s="499">
        <f>S41/30.126</f>
        <v>0</v>
      </c>
      <c r="U41" s="10"/>
      <c r="V41" s="500">
        <f>U41/30.126</f>
        <v>0</v>
      </c>
      <c r="W41" s="10"/>
      <c r="X41" s="677">
        <f>W41/30.126</f>
        <v>0</v>
      </c>
      <c r="Y41" s="17">
        <f>S41+U41+W41</f>
        <v>0</v>
      </c>
      <c r="Z41" s="674">
        <f>Y41/30.126</f>
        <v>0</v>
      </c>
      <c r="AA41" s="204"/>
      <c r="AB41" s="173">
        <f t="shared" si="15"/>
        <v>0</v>
      </c>
      <c r="AC41" s="501">
        <f t="shared" si="15"/>
        <v>2660</v>
      </c>
    </row>
    <row r="42" spans="1:29" ht="12.75">
      <c r="A42" s="156">
        <f>A41+1</f>
        <v>5</v>
      </c>
      <c r="B42" s="159"/>
      <c r="C42" s="79"/>
      <c r="D42" s="6" t="s">
        <v>32</v>
      </c>
      <c r="E42" s="162" t="s">
        <v>425</v>
      </c>
      <c r="F42" s="34"/>
      <c r="G42" s="34"/>
      <c r="H42" s="7">
        <v>330</v>
      </c>
      <c r="I42" s="10"/>
      <c r="J42" s="10"/>
      <c r="K42" s="398">
        <f>F42+G42+H42+I42</f>
        <v>330</v>
      </c>
      <c r="L42" s="204"/>
      <c r="M42" s="28"/>
      <c r="N42" s="10"/>
      <c r="O42" s="10"/>
      <c r="P42" s="17">
        <f>M42+N42+O42</f>
        <v>0</v>
      </c>
      <c r="Q42" s="173">
        <f t="shared" si="13"/>
        <v>330</v>
      </c>
      <c r="R42" s="204"/>
      <c r="S42" s="28"/>
      <c r="T42" s="499">
        <f>S42/30.126</f>
        <v>0</v>
      </c>
      <c r="U42" s="10"/>
      <c r="V42" s="500">
        <f>U42/30.126</f>
        <v>0</v>
      </c>
      <c r="W42" s="10"/>
      <c r="X42" s="677">
        <f>W42/30.126</f>
        <v>0</v>
      </c>
      <c r="Y42" s="17">
        <f>S42+U42+W42</f>
        <v>0</v>
      </c>
      <c r="Z42" s="674">
        <f>Y42/30.126</f>
        <v>0</v>
      </c>
      <c r="AA42" s="204"/>
      <c r="AB42" s="173">
        <f t="shared" si="15"/>
        <v>0</v>
      </c>
      <c r="AC42" s="501">
        <f t="shared" si="15"/>
        <v>330</v>
      </c>
    </row>
    <row r="43" spans="1:29" ht="12.75">
      <c r="A43" s="156">
        <v>6</v>
      </c>
      <c r="B43" s="153"/>
      <c r="C43" s="177"/>
      <c r="D43" s="6" t="s">
        <v>33</v>
      </c>
      <c r="E43" s="162" t="s">
        <v>426</v>
      </c>
      <c r="F43" s="34"/>
      <c r="G43" s="34"/>
      <c r="H43" s="168">
        <v>1000</v>
      </c>
      <c r="I43" s="34"/>
      <c r="J43" s="10"/>
      <c r="K43" s="398">
        <f>F43+G43+H43+I43</f>
        <v>1000</v>
      </c>
      <c r="L43" s="204"/>
      <c r="M43" s="30"/>
      <c r="N43" s="18"/>
      <c r="O43" s="16"/>
      <c r="P43" s="17">
        <f>M43+N43+O43</f>
        <v>0</v>
      </c>
      <c r="Q43" s="173">
        <f t="shared" si="13"/>
        <v>1000</v>
      </c>
      <c r="R43" s="204"/>
      <c r="S43" s="30"/>
      <c r="T43" s="499">
        <f>S43/30.126</f>
        <v>0</v>
      </c>
      <c r="U43" s="18"/>
      <c r="V43" s="500">
        <f>U43/30.126</f>
        <v>0</v>
      </c>
      <c r="W43" s="16"/>
      <c r="X43" s="677">
        <f>W43/30.126</f>
        <v>0</v>
      </c>
      <c r="Y43" s="17">
        <f>S43+U43+W43</f>
        <v>0</v>
      </c>
      <c r="Z43" s="674">
        <f>Y43/30.126</f>
        <v>0</v>
      </c>
      <c r="AA43" s="204"/>
      <c r="AB43" s="173">
        <f t="shared" si="15"/>
        <v>0</v>
      </c>
      <c r="AC43" s="501">
        <f t="shared" si="15"/>
        <v>1000</v>
      </c>
    </row>
    <row r="44" spans="1:29" ht="13.5" thickBot="1">
      <c r="A44" s="157">
        <f>A43+1</f>
        <v>7</v>
      </c>
      <c r="B44" s="202"/>
      <c r="C44" s="1164"/>
      <c r="D44" s="201" t="s">
        <v>34</v>
      </c>
      <c r="E44" s="1165" t="s">
        <v>427</v>
      </c>
      <c r="F44" s="193"/>
      <c r="G44" s="193"/>
      <c r="H44" s="1166"/>
      <c r="I44" s="193"/>
      <c r="J44" s="25"/>
      <c r="K44" s="399">
        <f>F44+G44+H44+I44</f>
        <v>0</v>
      </c>
      <c r="L44" s="204"/>
      <c r="M44" s="31"/>
      <c r="N44" s="193"/>
      <c r="O44" s="25"/>
      <c r="P44" s="672">
        <f>M44+N44+O44</f>
        <v>0</v>
      </c>
      <c r="Q44" s="194">
        <f t="shared" si="13"/>
        <v>0</v>
      </c>
      <c r="R44" s="204"/>
      <c r="S44" s="31"/>
      <c r="T44" s="663">
        <f>S44/30.126</f>
        <v>0</v>
      </c>
      <c r="U44" s="193"/>
      <c r="V44" s="664">
        <f>U44/30.126</f>
        <v>0</v>
      </c>
      <c r="W44" s="25">
        <v>0</v>
      </c>
      <c r="X44" s="673">
        <f>W44/30.126</f>
        <v>0</v>
      </c>
      <c r="Y44" s="672">
        <f>S44+U44+W44</f>
        <v>0</v>
      </c>
      <c r="Z44" s="665">
        <f>Y44/30.126</f>
        <v>0</v>
      </c>
      <c r="AA44" s="676"/>
      <c r="AB44" s="194">
        <f t="shared" si="15"/>
        <v>0</v>
      </c>
      <c r="AC44" s="675">
        <f t="shared" si="15"/>
        <v>0</v>
      </c>
    </row>
  </sheetData>
  <sheetProtection/>
  <mergeCells count="66">
    <mergeCell ref="Q5:Q9"/>
    <mergeCell ref="F8:F9"/>
    <mergeCell ref="G8:G9"/>
    <mergeCell ref="H8:H9"/>
    <mergeCell ref="I8:I9"/>
    <mergeCell ref="J8:J9"/>
    <mergeCell ref="P8:P9"/>
    <mergeCell ref="O8:O9"/>
    <mergeCell ref="N8:N9"/>
    <mergeCell ref="M8:M9"/>
    <mergeCell ref="K8:K9"/>
    <mergeCell ref="A5:K5"/>
    <mergeCell ref="S19:Z19"/>
    <mergeCell ref="AB19:AB23"/>
    <mergeCell ref="AC19:AC23"/>
    <mergeCell ref="S20:Z20"/>
    <mergeCell ref="S21:Z21"/>
    <mergeCell ref="U22:U23"/>
    <mergeCell ref="W22:W23"/>
    <mergeCell ref="Z22:Z23"/>
    <mergeCell ref="Z36:Z37"/>
    <mergeCell ref="AB33:AB37"/>
    <mergeCell ref="S36:S37"/>
    <mergeCell ref="U36:U37"/>
    <mergeCell ref="W36:W37"/>
    <mergeCell ref="Q33:Q37"/>
    <mergeCell ref="S33:Z33"/>
    <mergeCell ref="S22:S23"/>
    <mergeCell ref="H22:H23"/>
    <mergeCell ref="J22:J23"/>
    <mergeCell ref="N22:N23"/>
    <mergeCell ref="A6:K6"/>
    <mergeCell ref="D7:K7"/>
    <mergeCell ref="M5:P6"/>
    <mergeCell ref="M7:P7"/>
    <mergeCell ref="Q19:Q23"/>
    <mergeCell ref="A20:K20"/>
    <mergeCell ref="AC33:AC37"/>
    <mergeCell ref="S34:Z34"/>
    <mergeCell ref="S35:Z35"/>
    <mergeCell ref="F36:F37"/>
    <mergeCell ref="H36:H37"/>
    <mergeCell ref="J36:J37"/>
    <mergeCell ref="A33:K33"/>
    <mergeCell ref="M33:P34"/>
    <mergeCell ref="A34:K34"/>
    <mergeCell ref="N36:N37"/>
    <mergeCell ref="D21:K21"/>
    <mergeCell ref="M21:P21"/>
    <mergeCell ref="G22:G23"/>
    <mergeCell ref="I22:I23"/>
    <mergeCell ref="K22:K23"/>
    <mergeCell ref="M22:M23"/>
    <mergeCell ref="F22:F23"/>
    <mergeCell ref="O22:O23"/>
    <mergeCell ref="P22:P23"/>
    <mergeCell ref="A19:K19"/>
    <mergeCell ref="M19:P20"/>
    <mergeCell ref="D35:K35"/>
    <mergeCell ref="M35:P35"/>
    <mergeCell ref="G36:G37"/>
    <mergeCell ref="I36:I37"/>
    <mergeCell ref="K36:K37"/>
    <mergeCell ref="M36:M37"/>
    <mergeCell ref="O36:O37"/>
    <mergeCell ref="P36:P37"/>
  </mergeCells>
  <printOptions/>
  <pageMargins left="0.7874015748031497" right="0.7480314960629921" top="0.7086614173228347" bottom="0.5118110236220472" header="0.5118110236220472" footer="0.5118110236220472"/>
  <pageSetup fitToHeight="1" fitToWidth="1" horizontalDpi="600" verticalDpi="600" orientation="landscape" paperSize="9" scale="5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zoomScalePageLayoutView="0" workbookViewId="0" topLeftCell="A9">
      <selection activeCell="A1" sqref="A1:N26"/>
    </sheetView>
  </sheetViews>
  <sheetFormatPr defaultColWidth="9.140625" defaultRowHeight="12.75"/>
  <cols>
    <col min="1" max="1" width="12.57421875" style="0" customWidth="1"/>
    <col min="4" max="4" width="5.00390625" style="0" bestFit="1" customWidth="1"/>
    <col min="5" max="11" width="4.28125" style="0" customWidth="1"/>
  </cols>
  <sheetData>
    <row r="1" ht="18.75">
      <c r="A1" s="437" t="s">
        <v>496</v>
      </c>
    </row>
    <row r="3" spans="1:6" ht="20.25">
      <c r="A3" s="487" t="s">
        <v>259</v>
      </c>
      <c r="B3" s="485" t="s">
        <v>497</v>
      </c>
      <c r="C3" s="485"/>
      <c r="D3" s="485"/>
      <c r="E3" s="485"/>
      <c r="F3" s="496"/>
    </row>
    <row r="4" spans="1:6" ht="12.75">
      <c r="A4" s="485"/>
      <c r="B4" s="485"/>
      <c r="C4" s="485"/>
      <c r="D4" s="485"/>
      <c r="E4" s="485"/>
      <c r="F4" s="496"/>
    </row>
    <row r="5" spans="1:5" ht="12.75">
      <c r="A5" s="653"/>
      <c r="B5" s="653"/>
      <c r="C5" s="653"/>
      <c r="D5" s="653"/>
      <c r="E5" s="653"/>
    </row>
    <row r="6" spans="1:5" ht="15.75">
      <c r="A6" s="465"/>
      <c r="B6" s="465"/>
      <c r="C6" s="465"/>
      <c r="D6" s="465"/>
      <c r="E6" s="465"/>
    </row>
    <row r="7" spans="1:5" ht="21" thickBot="1">
      <c r="A7" s="656"/>
      <c r="B7" s="655"/>
      <c r="C7" s="655"/>
      <c r="D7" s="655"/>
      <c r="E7" s="655"/>
    </row>
    <row r="8" spans="1:6" ht="18" thickBot="1" thickTop="1">
      <c r="A8" s="514" t="s">
        <v>262</v>
      </c>
      <c r="B8" s="515">
        <v>2010</v>
      </c>
      <c r="C8" s="515">
        <v>2011</v>
      </c>
      <c r="D8" s="516">
        <v>2012</v>
      </c>
      <c r="F8" s="513" t="s">
        <v>280</v>
      </c>
    </row>
    <row r="9" spans="1:6" ht="26.25">
      <c r="A9" s="533" t="s">
        <v>502</v>
      </c>
      <c r="B9" s="530">
        <v>3990</v>
      </c>
      <c r="C9" s="530">
        <v>3990</v>
      </c>
      <c r="D9" s="917">
        <v>3990</v>
      </c>
      <c r="F9" s="512" t="s">
        <v>503</v>
      </c>
    </row>
    <row r="10" spans="1:6" ht="17.25" thickBot="1">
      <c r="A10" s="518" t="s">
        <v>598</v>
      </c>
      <c r="B10" s="471"/>
      <c r="C10" s="471"/>
      <c r="D10" s="918"/>
      <c r="F10" s="512" t="s">
        <v>504</v>
      </c>
    </row>
    <row r="11" spans="1:6" ht="17.25" thickTop="1">
      <c r="A11" s="521"/>
      <c r="B11" s="503"/>
      <c r="C11" s="503"/>
      <c r="D11" s="919"/>
      <c r="F11" s="512" t="s">
        <v>505</v>
      </c>
    </row>
    <row r="12" spans="1:4" ht="17.25" thickBot="1">
      <c r="A12" s="518"/>
      <c r="B12" s="921"/>
      <c r="C12" s="471"/>
      <c r="D12" s="920"/>
    </row>
    <row r="13" ht="13.5" thickTop="1"/>
    <row r="14" ht="13.5" thickBot="1"/>
    <row r="15" spans="1:11" ht="14.25" thickBot="1" thickTop="1">
      <c r="A15" s="474" t="s">
        <v>285</v>
      </c>
      <c r="B15" s="1253" t="s">
        <v>501</v>
      </c>
      <c r="C15" s="1254"/>
      <c r="D15" s="1254"/>
      <c r="E15" s="1254"/>
      <c r="F15" s="1254"/>
      <c r="G15" s="1254"/>
      <c r="H15" s="1254"/>
      <c r="I15" s="1254"/>
      <c r="J15" s="1254"/>
      <c r="K15" s="1255"/>
    </row>
    <row r="16" spans="1:11" ht="13.5" thickBot="1">
      <c r="A16" s="475" t="s">
        <v>264</v>
      </c>
      <c r="B16" s="1256" t="s">
        <v>500</v>
      </c>
      <c r="C16" s="1257"/>
      <c r="D16" s="1257"/>
      <c r="E16" s="1257"/>
      <c r="F16" s="1257"/>
      <c r="G16" s="1257"/>
      <c r="H16" s="1257"/>
      <c r="I16" s="1257"/>
      <c r="J16" s="1257"/>
      <c r="K16" s="1258"/>
    </row>
    <row r="17" spans="1:11" ht="26.25" thickBot="1">
      <c r="A17" s="476" t="s">
        <v>265</v>
      </c>
      <c r="B17" s="1211" t="s">
        <v>266</v>
      </c>
      <c r="C17" s="1212"/>
      <c r="D17" s="1345" t="s">
        <v>499</v>
      </c>
      <c r="E17" s="1346"/>
      <c r="F17" s="1346"/>
      <c r="G17" s="1346"/>
      <c r="H17" s="1346"/>
      <c r="I17" s="1346"/>
      <c r="J17" s="1346"/>
      <c r="K17" s="1347"/>
    </row>
    <row r="18" spans="1:5" ht="14.25" thickBot="1">
      <c r="A18" s="477" t="s">
        <v>267</v>
      </c>
      <c r="B18" s="482" t="s">
        <v>592</v>
      </c>
      <c r="C18" s="478" t="s">
        <v>269</v>
      </c>
      <c r="D18" s="478" t="s">
        <v>270</v>
      </c>
      <c r="E18" s="480"/>
    </row>
    <row r="19" spans="1:5" ht="26.25" thickBot="1">
      <c r="A19" s="477" t="s">
        <v>271</v>
      </c>
      <c r="B19" s="478">
        <v>15</v>
      </c>
      <c r="C19" s="478">
        <v>15</v>
      </c>
      <c r="D19" s="478">
        <v>15</v>
      </c>
      <c r="E19" s="480"/>
    </row>
    <row r="20" spans="1:5" ht="26.25" thickBot="1">
      <c r="A20" s="477" t="s">
        <v>274</v>
      </c>
      <c r="B20" s="478"/>
      <c r="C20" s="478"/>
      <c r="D20" s="478"/>
      <c r="E20" s="480"/>
    </row>
    <row r="21" spans="1:11" ht="26.25" thickBot="1">
      <c r="A21" s="476" t="s">
        <v>265</v>
      </c>
      <c r="B21" s="1211" t="s">
        <v>266</v>
      </c>
      <c r="C21" s="1212"/>
      <c r="D21" s="1345" t="s">
        <v>498</v>
      </c>
      <c r="E21" s="1346"/>
      <c r="F21" s="1346"/>
      <c r="G21" s="1346"/>
      <c r="H21" s="1346"/>
      <c r="I21" s="1346"/>
      <c r="J21" s="1346"/>
      <c r="K21" s="1347"/>
    </row>
    <row r="22" spans="1:4" ht="14.25" thickBot="1">
      <c r="A22" s="477" t="s">
        <v>267</v>
      </c>
      <c r="B22" s="482" t="s">
        <v>592</v>
      </c>
      <c r="C22" s="478" t="s">
        <v>269</v>
      </c>
      <c r="D22" s="478" t="s">
        <v>270</v>
      </c>
    </row>
    <row r="23" spans="1:4" ht="26.25" thickBot="1">
      <c r="A23" s="477" t="s">
        <v>271</v>
      </c>
      <c r="B23" s="478">
        <v>3</v>
      </c>
      <c r="C23" s="478">
        <v>3</v>
      </c>
      <c r="D23" s="478">
        <v>3</v>
      </c>
    </row>
    <row r="24" spans="1:4" ht="26.25" thickBot="1">
      <c r="A24" s="477" t="s">
        <v>274</v>
      </c>
      <c r="B24" s="478"/>
      <c r="C24" s="478"/>
      <c r="D24" s="478"/>
    </row>
  </sheetData>
  <sheetProtection/>
  <mergeCells count="6">
    <mergeCell ref="B21:C21"/>
    <mergeCell ref="D21:K21"/>
    <mergeCell ref="B15:K15"/>
    <mergeCell ref="B16:K16"/>
    <mergeCell ref="B17:C17"/>
    <mergeCell ref="D17:K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5"/>
  <sheetViews>
    <sheetView zoomScale="88" zoomScaleNormal="88" zoomScalePageLayoutView="0" workbookViewId="0" topLeftCell="A1">
      <selection activeCell="R35" sqref="A1:R35"/>
    </sheetView>
  </sheetViews>
  <sheetFormatPr defaultColWidth="9.140625" defaultRowHeight="12.75"/>
  <cols>
    <col min="1" max="1" width="3.8515625" style="698" customWidth="1"/>
    <col min="2" max="2" width="3.421875" style="697" customWidth="1"/>
    <col min="3" max="3" width="7.28125" style="695" customWidth="1"/>
    <col min="4" max="4" width="2.28125" style="695" customWidth="1"/>
    <col min="5" max="5" width="43.00390625" style="695" customWidth="1"/>
    <col min="6" max="6" width="6.57421875" style="695" customWidth="1"/>
    <col min="7" max="7" width="7.28125" style="695" bestFit="1" customWidth="1"/>
    <col min="8" max="8" width="6.57421875" style="695" customWidth="1"/>
    <col min="9" max="9" width="7.28125" style="695" bestFit="1" customWidth="1"/>
    <col min="10" max="14" width="7.28125" style="695" customWidth="1"/>
    <col min="15" max="15" width="8.00390625" style="695" bestFit="1" customWidth="1"/>
    <col min="16" max="16" width="7.28125" style="696" bestFit="1" customWidth="1"/>
    <col min="17" max="17" width="4.421875" style="695" customWidth="1"/>
    <col min="18" max="18" width="9.421875" style="695" customWidth="1"/>
    <col min="19" max="19" width="3.57421875" style="695" bestFit="1" customWidth="1"/>
    <col min="20" max="20" width="7.28125" style="695" bestFit="1" customWidth="1"/>
    <col min="21" max="21" width="3.57421875" style="695" bestFit="1" customWidth="1"/>
    <col min="22" max="22" width="7.28125" style="695" bestFit="1" customWidth="1"/>
    <col min="23" max="23" width="3.57421875" style="695" bestFit="1" customWidth="1"/>
    <col min="24" max="24" width="7.7109375" style="695" customWidth="1"/>
    <col min="25" max="25" width="4.7109375" style="695" bestFit="1" customWidth="1"/>
    <col min="26" max="26" width="7.7109375" style="695" customWidth="1"/>
    <col min="27" max="27" width="1.1484375" style="696" customWidth="1"/>
    <col min="28" max="16384" width="9.140625" style="695" customWidth="1"/>
  </cols>
  <sheetData>
    <row r="1" spans="15:29" ht="12.75">
      <c r="O1" s="807"/>
      <c r="Z1" s="804"/>
      <c r="AB1" s="804"/>
      <c r="AC1" s="804"/>
    </row>
    <row r="2" spans="2:29" ht="18.75">
      <c r="B2" s="806" t="s">
        <v>429</v>
      </c>
      <c r="O2" s="805"/>
      <c r="AB2" s="804"/>
      <c r="AC2" s="804"/>
    </row>
    <row r="3" ht="1.5" customHeight="1" thickBot="1">
      <c r="K3" s="1173"/>
    </row>
    <row r="4" spans="1:27" ht="13.5" customHeight="1" thickBot="1">
      <c r="A4" s="1350" t="s">
        <v>326</v>
      </c>
      <c r="B4" s="1316"/>
      <c r="C4" s="1316"/>
      <c r="D4" s="1316"/>
      <c r="E4" s="1316"/>
      <c r="F4" s="1316"/>
      <c r="G4" s="1316"/>
      <c r="H4" s="1316"/>
      <c r="I4" s="1316"/>
      <c r="J4" s="1317"/>
      <c r="K4" s="1174"/>
      <c r="L4" s="803"/>
      <c r="M4" s="802"/>
      <c r="N4" s="802"/>
      <c r="O4" s="802"/>
      <c r="P4" s="802"/>
      <c r="Q4" s="802"/>
      <c r="R4" s="1351" t="s">
        <v>326</v>
      </c>
      <c r="AA4" s="695"/>
    </row>
    <row r="5" spans="1:27" ht="18.75" customHeight="1">
      <c r="A5" s="800"/>
      <c r="B5" s="799"/>
      <c r="C5" s="798"/>
      <c r="D5" s="797"/>
      <c r="E5" s="1172"/>
      <c r="F5" s="1116" t="s">
        <v>40</v>
      </c>
      <c r="G5" s="1117"/>
      <c r="H5" s="1117"/>
      <c r="I5" s="1117"/>
      <c r="J5" s="1118"/>
      <c r="K5" s="796"/>
      <c r="L5" s="1354" t="s">
        <v>39</v>
      </c>
      <c r="M5" s="1334"/>
      <c r="N5" s="1334"/>
      <c r="O5" s="1334"/>
      <c r="P5" s="1334"/>
      <c r="Q5" s="1335"/>
      <c r="R5" s="1352"/>
      <c r="AA5" s="695"/>
    </row>
    <row r="6" spans="1:27" ht="12.75">
      <c r="A6" s="795"/>
      <c r="B6" s="794" t="s">
        <v>182</v>
      </c>
      <c r="C6" s="793" t="s">
        <v>37</v>
      </c>
      <c r="D6" s="792"/>
      <c r="E6" s="791"/>
      <c r="F6" s="788" t="s">
        <v>38</v>
      </c>
      <c r="G6" s="790"/>
      <c r="H6" s="790"/>
      <c r="I6" s="790"/>
      <c r="J6" s="789"/>
      <c r="K6" s="787"/>
      <c r="L6" s="1355"/>
      <c r="M6" s="1334"/>
      <c r="N6" s="1334"/>
      <c r="O6" s="1334"/>
      <c r="P6" s="1334"/>
      <c r="Q6" s="1335"/>
      <c r="R6" s="1352"/>
      <c r="AA6" s="695"/>
    </row>
    <row r="7" spans="1:27" ht="12.75">
      <c r="A7" s="786"/>
      <c r="B7" s="785" t="s">
        <v>183</v>
      </c>
      <c r="C7" s="784" t="s">
        <v>181</v>
      </c>
      <c r="D7" s="783"/>
      <c r="E7" s="782" t="s">
        <v>30</v>
      </c>
      <c r="F7" s="1356">
        <v>610</v>
      </c>
      <c r="G7" s="1358">
        <v>620</v>
      </c>
      <c r="H7" s="1358">
        <v>630</v>
      </c>
      <c r="I7" s="1358">
        <v>640</v>
      </c>
      <c r="J7" s="1348" t="s">
        <v>28</v>
      </c>
      <c r="K7" s="776"/>
      <c r="L7" s="1360">
        <v>713</v>
      </c>
      <c r="M7" s="1361">
        <v>714</v>
      </c>
      <c r="N7" s="1361">
        <v>716</v>
      </c>
      <c r="O7" s="1358">
        <v>717</v>
      </c>
      <c r="P7" s="811"/>
      <c r="Q7" s="1348" t="s">
        <v>28</v>
      </c>
      <c r="R7" s="1352"/>
      <c r="AA7" s="695"/>
    </row>
    <row r="8" spans="1:27" ht="13.5" thickBot="1">
      <c r="A8" s="781"/>
      <c r="B8" s="780"/>
      <c r="C8" s="779"/>
      <c r="D8" s="778"/>
      <c r="E8" s="777"/>
      <c r="F8" s="1357"/>
      <c r="G8" s="1359"/>
      <c r="H8" s="1359"/>
      <c r="I8" s="1359"/>
      <c r="J8" s="1349"/>
      <c r="K8" s="776"/>
      <c r="L8" s="1357"/>
      <c r="M8" s="1359"/>
      <c r="N8" s="1359"/>
      <c r="O8" s="1359"/>
      <c r="P8" s="812"/>
      <c r="Q8" s="1349"/>
      <c r="R8" s="1353"/>
      <c r="AA8" s="695"/>
    </row>
    <row r="9" spans="1:27" ht="15.75" thickTop="1">
      <c r="A9" s="775">
        <v>1</v>
      </c>
      <c r="B9" s="774" t="s">
        <v>430</v>
      </c>
      <c r="C9" s="773"/>
      <c r="D9" s="772"/>
      <c r="E9" s="771"/>
      <c r="F9" s="770">
        <f>F10</f>
        <v>0</v>
      </c>
      <c r="G9" s="770">
        <f aca="true" t="shared" si="0" ref="G9:I11">G10</f>
        <v>0</v>
      </c>
      <c r="H9" s="770">
        <f t="shared" si="0"/>
        <v>3650</v>
      </c>
      <c r="I9" s="770">
        <f t="shared" si="0"/>
        <v>0</v>
      </c>
      <c r="J9" s="768">
        <f>F9+G9+H9+I9</f>
        <v>3650</v>
      </c>
      <c r="K9" s="769"/>
      <c r="L9" s="770">
        <f>L10</f>
        <v>0</v>
      </c>
      <c r="M9" s="770">
        <f aca="true" t="shared" si="1" ref="M9:P11">M10</f>
        <v>0</v>
      </c>
      <c r="N9" s="770">
        <f t="shared" si="1"/>
        <v>0</v>
      </c>
      <c r="O9" s="770">
        <f t="shared" si="1"/>
        <v>0</v>
      </c>
      <c r="P9" s="1177">
        <f t="shared" si="1"/>
        <v>0</v>
      </c>
      <c r="Q9" s="813">
        <f>L9+M9+N9+O9</f>
        <v>0</v>
      </c>
      <c r="R9" s="768">
        <f>J9+Q9</f>
        <v>3650</v>
      </c>
      <c r="AA9" s="695"/>
    </row>
    <row r="10" spans="1:27" ht="12.75">
      <c r="A10" s="713">
        <v>2</v>
      </c>
      <c r="B10" s="730">
        <v>1</v>
      </c>
      <c r="C10" s="729" t="s">
        <v>206</v>
      </c>
      <c r="D10" s="728"/>
      <c r="E10" s="727"/>
      <c r="F10" s="742">
        <f>F11</f>
        <v>0</v>
      </c>
      <c r="G10" s="742">
        <f t="shared" si="0"/>
        <v>0</v>
      </c>
      <c r="H10" s="742">
        <f t="shared" si="0"/>
        <v>3650</v>
      </c>
      <c r="I10" s="742">
        <f t="shared" si="0"/>
        <v>0</v>
      </c>
      <c r="J10" s="1175">
        <f>F10+G10+H10+I10</f>
        <v>3650</v>
      </c>
      <c r="K10" s="725"/>
      <c r="L10" s="726">
        <f>L11</f>
        <v>0</v>
      </c>
      <c r="M10" s="726">
        <f t="shared" si="1"/>
        <v>0</v>
      </c>
      <c r="N10" s="726">
        <f t="shared" si="1"/>
        <v>0</v>
      </c>
      <c r="O10" s="726">
        <f t="shared" si="1"/>
        <v>0</v>
      </c>
      <c r="P10" s="1178">
        <f t="shared" si="1"/>
        <v>0</v>
      </c>
      <c r="Q10" s="814">
        <f>L10+M10+N10+O10</f>
        <v>0</v>
      </c>
      <c r="R10" s="724">
        <f>J10+Q10</f>
        <v>3650</v>
      </c>
      <c r="AA10" s="695"/>
    </row>
    <row r="11" spans="1:27" ht="12.75">
      <c r="A11" s="713">
        <f>A10+1</f>
        <v>3</v>
      </c>
      <c r="B11" s="760"/>
      <c r="C11" s="759" t="s">
        <v>191</v>
      </c>
      <c r="D11" s="758" t="s">
        <v>14</v>
      </c>
      <c r="E11" s="757"/>
      <c r="F11" s="767">
        <f>F12</f>
        <v>0</v>
      </c>
      <c r="G11" s="767">
        <f t="shared" si="0"/>
        <v>0</v>
      </c>
      <c r="H11" s="767">
        <f t="shared" si="0"/>
        <v>3650</v>
      </c>
      <c r="I11" s="767">
        <f t="shared" si="0"/>
        <v>0</v>
      </c>
      <c r="J11" s="1176">
        <f>F11+G11+H11+I11</f>
        <v>3650</v>
      </c>
      <c r="K11" s="715"/>
      <c r="L11" s="756">
        <f>L12</f>
        <v>0</v>
      </c>
      <c r="M11" s="756">
        <f t="shared" si="1"/>
        <v>0</v>
      </c>
      <c r="N11" s="756">
        <f t="shared" si="1"/>
        <v>0</v>
      </c>
      <c r="O11" s="756">
        <f t="shared" si="1"/>
        <v>0</v>
      </c>
      <c r="P11" s="1179">
        <f t="shared" si="1"/>
        <v>0</v>
      </c>
      <c r="Q11" s="816">
        <f>L11+M11+N11+O11</f>
        <v>0</v>
      </c>
      <c r="R11" s="739">
        <f>J11+Q11</f>
        <v>3650</v>
      </c>
      <c r="AA11" s="695"/>
    </row>
    <row r="12" spans="1:27" ht="13.5" thickBot="1">
      <c r="A12" s="713">
        <f>A11+1</f>
        <v>4</v>
      </c>
      <c r="B12" s="760"/>
      <c r="C12" s="747"/>
      <c r="D12" s="737" t="s">
        <v>31</v>
      </c>
      <c r="E12" s="710" t="s">
        <v>428</v>
      </c>
      <c r="F12" s="708"/>
      <c r="G12" s="706"/>
      <c r="H12" s="709">
        <v>3650</v>
      </c>
      <c r="I12" s="707"/>
      <c r="J12" s="705">
        <f>F12+G12+H12+I12</f>
        <v>3650</v>
      </c>
      <c r="K12" s="704"/>
      <c r="L12" s="819"/>
      <c r="M12" s="820"/>
      <c r="N12" s="820"/>
      <c r="O12" s="820"/>
      <c r="P12" s="822"/>
      <c r="Q12" s="820">
        <f>L12+M12+N12+O12</f>
        <v>0</v>
      </c>
      <c r="R12" s="821">
        <f>J12+Q12</f>
        <v>3650</v>
      </c>
      <c r="AA12" s="695"/>
    </row>
    <row r="13" spans="8:29" ht="12.75">
      <c r="H13" s="696"/>
      <c r="I13" s="696"/>
      <c r="J13" s="700"/>
      <c r="K13" s="700"/>
      <c r="L13" s="700"/>
      <c r="M13" s="700"/>
      <c r="N13" s="700"/>
      <c r="O13" s="699"/>
      <c r="P13" s="699"/>
      <c r="Q13" s="699"/>
      <c r="R13" s="699"/>
      <c r="S13" s="699"/>
      <c r="T13" s="823"/>
      <c r="U13" s="699"/>
      <c r="V13" s="699"/>
      <c r="W13" s="699"/>
      <c r="X13" s="699"/>
      <c r="Y13" s="699"/>
      <c r="Z13" s="699"/>
      <c r="AA13" s="699"/>
      <c r="AB13" s="699"/>
      <c r="AC13" s="699"/>
    </row>
    <row r="14" spans="8:29" ht="12.75">
      <c r="H14" s="696"/>
      <c r="I14" s="696"/>
      <c r="J14" s="696"/>
      <c r="K14" s="696"/>
      <c r="L14" s="696"/>
      <c r="M14" s="696"/>
      <c r="N14" s="696"/>
      <c r="O14" s="696"/>
      <c r="Q14" s="696"/>
      <c r="R14" s="696"/>
      <c r="S14" s="696"/>
      <c r="T14" s="696"/>
      <c r="U14" s="696"/>
      <c r="V14" s="696"/>
      <c r="W14" s="696"/>
      <c r="X14" s="696"/>
      <c r="Y14" s="696"/>
      <c r="Z14" s="696"/>
      <c r="AB14" s="696"/>
      <c r="AC14" s="696"/>
    </row>
    <row r="15" ht="13.5" thickBot="1"/>
    <row r="16" spans="1:18" ht="13.5" thickBot="1">
      <c r="A16" s="1350" t="s">
        <v>327</v>
      </c>
      <c r="B16" s="1316"/>
      <c r="C16" s="1316"/>
      <c r="D16" s="1316"/>
      <c r="E16" s="1316"/>
      <c r="F16" s="1316"/>
      <c r="G16" s="1316"/>
      <c r="H16" s="1316"/>
      <c r="I16" s="1316"/>
      <c r="J16" s="1317"/>
      <c r="K16" s="1174"/>
      <c r="L16" s="803"/>
      <c r="M16" s="802"/>
      <c r="N16" s="802"/>
      <c r="O16" s="802"/>
      <c r="P16" s="802"/>
      <c r="Q16" s="802"/>
      <c r="R16" s="1351" t="s">
        <v>327</v>
      </c>
    </row>
    <row r="17" spans="1:18" ht="18.75">
      <c r="A17" s="800"/>
      <c r="B17" s="799"/>
      <c r="C17" s="798"/>
      <c r="D17" s="797"/>
      <c r="E17" s="1172"/>
      <c r="F17" s="1116" t="s">
        <v>40</v>
      </c>
      <c r="G17" s="1117"/>
      <c r="H17" s="1117"/>
      <c r="I17" s="1117"/>
      <c r="J17" s="1118"/>
      <c r="K17" s="796"/>
      <c r="L17" s="1354" t="s">
        <v>39</v>
      </c>
      <c r="M17" s="1334"/>
      <c r="N17" s="1334"/>
      <c r="O17" s="1334"/>
      <c r="P17" s="1334"/>
      <c r="Q17" s="1335"/>
      <c r="R17" s="1352"/>
    </row>
    <row r="18" spans="1:18" ht="12.75">
      <c r="A18" s="795"/>
      <c r="B18" s="794" t="s">
        <v>182</v>
      </c>
      <c r="C18" s="793" t="s">
        <v>37</v>
      </c>
      <c r="D18" s="792"/>
      <c r="E18" s="791"/>
      <c r="F18" s="788" t="s">
        <v>38</v>
      </c>
      <c r="G18" s="790"/>
      <c r="H18" s="790"/>
      <c r="I18" s="790"/>
      <c r="J18" s="789"/>
      <c r="K18" s="787"/>
      <c r="L18" s="1355"/>
      <c r="M18" s="1334"/>
      <c r="N18" s="1334"/>
      <c r="O18" s="1334"/>
      <c r="P18" s="1334"/>
      <c r="Q18" s="1335"/>
      <c r="R18" s="1352"/>
    </row>
    <row r="19" spans="1:18" ht="12.75">
      <c r="A19" s="786"/>
      <c r="B19" s="785" t="s">
        <v>183</v>
      </c>
      <c r="C19" s="784" t="s">
        <v>181</v>
      </c>
      <c r="D19" s="783"/>
      <c r="E19" s="782" t="s">
        <v>30</v>
      </c>
      <c r="F19" s="1356">
        <v>610</v>
      </c>
      <c r="G19" s="1358">
        <v>620</v>
      </c>
      <c r="H19" s="1358">
        <v>630</v>
      </c>
      <c r="I19" s="1358">
        <v>640</v>
      </c>
      <c r="J19" s="1348" t="s">
        <v>28</v>
      </c>
      <c r="K19" s="776"/>
      <c r="L19" s="1360">
        <v>713</v>
      </c>
      <c r="M19" s="1361">
        <v>714</v>
      </c>
      <c r="N19" s="1361">
        <v>716</v>
      </c>
      <c r="O19" s="1358">
        <v>717</v>
      </c>
      <c r="P19" s="811"/>
      <c r="Q19" s="1348" t="s">
        <v>28</v>
      </c>
      <c r="R19" s="1352"/>
    </row>
    <row r="20" spans="1:18" ht="13.5" thickBot="1">
      <c r="A20" s="781"/>
      <c r="B20" s="780"/>
      <c r="C20" s="779"/>
      <c r="D20" s="778"/>
      <c r="E20" s="777"/>
      <c r="F20" s="1357"/>
      <c r="G20" s="1359"/>
      <c r="H20" s="1359"/>
      <c r="I20" s="1359"/>
      <c r="J20" s="1349"/>
      <c r="K20" s="776"/>
      <c r="L20" s="1357"/>
      <c r="M20" s="1359"/>
      <c r="N20" s="1359"/>
      <c r="O20" s="1359"/>
      <c r="P20" s="812"/>
      <c r="Q20" s="1349"/>
      <c r="R20" s="1353"/>
    </row>
    <row r="21" spans="1:18" ht="15.75" thickTop="1">
      <c r="A21" s="775">
        <v>1</v>
      </c>
      <c r="B21" s="774" t="s">
        <v>430</v>
      </c>
      <c r="C21" s="773"/>
      <c r="D21" s="772"/>
      <c r="E21" s="771"/>
      <c r="F21" s="770">
        <f>F22</f>
        <v>0</v>
      </c>
      <c r="G21" s="770">
        <f aca="true" t="shared" si="2" ref="G21:I23">G22</f>
        <v>0</v>
      </c>
      <c r="H21" s="770">
        <f t="shared" si="2"/>
        <v>3650</v>
      </c>
      <c r="I21" s="770">
        <f t="shared" si="2"/>
        <v>0</v>
      </c>
      <c r="J21" s="768">
        <f>F21+G21+H21+I21</f>
        <v>3650</v>
      </c>
      <c r="K21" s="769"/>
      <c r="L21" s="770">
        <f>L22</f>
        <v>0</v>
      </c>
      <c r="M21" s="770">
        <f aca="true" t="shared" si="3" ref="M21:P23">M22</f>
        <v>0</v>
      </c>
      <c r="N21" s="770">
        <f t="shared" si="3"/>
        <v>0</v>
      </c>
      <c r="O21" s="770">
        <f t="shared" si="3"/>
        <v>0</v>
      </c>
      <c r="P21" s="1177">
        <f t="shared" si="3"/>
        <v>0</v>
      </c>
      <c r="Q21" s="813">
        <f>L21+M21+N21+O21</f>
        <v>0</v>
      </c>
      <c r="R21" s="768">
        <f>J21+Q21</f>
        <v>3650</v>
      </c>
    </row>
    <row r="22" spans="1:18" ht="12.75">
      <c r="A22" s="713">
        <v>2</v>
      </c>
      <c r="B22" s="730">
        <v>1</v>
      </c>
      <c r="C22" s="729" t="s">
        <v>206</v>
      </c>
      <c r="D22" s="728"/>
      <c r="E22" s="727"/>
      <c r="F22" s="742">
        <f>F23</f>
        <v>0</v>
      </c>
      <c r="G22" s="742">
        <f t="shared" si="2"/>
        <v>0</v>
      </c>
      <c r="H22" s="742">
        <f t="shared" si="2"/>
        <v>3650</v>
      </c>
      <c r="I22" s="742">
        <f t="shared" si="2"/>
        <v>0</v>
      </c>
      <c r="J22" s="1175">
        <f>F22+G22+H22+I22</f>
        <v>3650</v>
      </c>
      <c r="K22" s="725"/>
      <c r="L22" s="726">
        <f>L23</f>
        <v>0</v>
      </c>
      <c r="M22" s="726">
        <f t="shared" si="3"/>
        <v>0</v>
      </c>
      <c r="N22" s="726">
        <f t="shared" si="3"/>
        <v>0</v>
      </c>
      <c r="O22" s="726">
        <f t="shared" si="3"/>
        <v>0</v>
      </c>
      <c r="P22" s="1178">
        <f t="shared" si="3"/>
        <v>0</v>
      </c>
      <c r="Q22" s="814">
        <f>L22+M22+N22+O22</f>
        <v>0</v>
      </c>
      <c r="R22" s="724">
        <f>J22+Q22</f>
        <v>3650</v>
      </c>
    </row>
    <row r="23" spans="1:18" ht="12.75">
      <c r="A23" s="713">
        <f>A22+1</f>
        <v>3</v>
      </c>
      <c r="B23" s="760"/>
      <c r="C23" s="759" t="s">
        <v>191</v>
      </c>
      <c r="D23" s="758" t="s">
        <v>14</v>
      </c>
      <c r="E23" s="757"/>
      <c r="F23" s="767">
        <f>F24</f>
        <v>0</v>
      </c>
      <c r="G23" s="767">
        <f t="shared" si="2"/>
        <v>0</v>
      </c>
      <c r="H23" s="767">
        <f t="shared" si="2"/>
        <v>3650</v>
      </c>
      <c r="I23" s="767">
        <f t="shared" si="2"/>
        <v>0</v>
      </c>
      <c r="J23" s="1176">
        <f>F23+G23+H23+I23</f>
        <v>3650</v>
      </c>
      <c r="K23" s="715"/>
      <c r="L23" s="756">
        <f>L24</f>
        <v>0</v>
      </c>
      <c r="M23" s="756">
        <f t="shared" si="3"/>
        <v>0</v>
      </c>
      <c r="N23" s="756">
        <f t="shared" si="3"/>
        <v>0</v>
      </c>
      <c r="O23" s="756">
        <f t="shared" si="3"/>
        <v>0</v>
      </c>
      <c r="P23" s="1179">
        <f t="shared" si="3"/>
        <v>0</v>
      </c>
      <c r="Q23" s="816">
        <f>L23+M23+N23+O23</f>
        <v>0</v>
      </c>
      <c r="R23" s="739">
        <f>J23+Q23</f>
        <v>3650</v>
      </c>
    </row>
    <row r="24" spans="1:18" ht="13.5" thickBot="1">
      <c r="A24" s="713">
        <f>A23+1</f>
        <v>4</v>
      </c>
      <c r="B24" s="760"/>
      <c r="C24" s="747"/>
      <c r="D24" s="737" t="s">
        <v>31</v>
      </c>
      <c r="E24" s="710" t="s">
        <v>428</v>
      </c>
      <c r="F24" s="708"/>
      <c r="G24" s="706"/>
      <c r="H24" s="709">
        <v>3650</v>
      </c>
      <c r="I24" s="707"/>
      <c r="J24" s="705">
        <f>F24+G24+H24+I24</f>
        <v>3650</v>
      </c>
      <c r="K24" s="704"/>
      <c r="L24" s="819"/>
      <c r="M24" s="820"/>
      <c r="N24" s="820"/>
      <c r="O24" s="820"/>
      <c r="P24" s="822"/>
      <c r="Q24" s="820">
        <f>L24+M24+N24+O24</f>
        <v>0</v>
      </c>
      <c r="R24" s="821">
        <f>J24+Q24</f>
        <v>3650</v>
      </c>
    </row>
    <row r="26" ht="13.5" thickBot="1"/>
    <row r="27" spans="1:18" ht="13.5" thickBot="1">
      <c r="A27" s="1350" t="s">
        <v>590</v>
      </c>
      <c r="B27" s="1316"/>
      <c r="C27" s="1316"/>
      <c r="D27" s="1316"/>
      <c r="E27" s="1316"/>
      <c r="F27" s="1316"/>
      <c r="G27" s="1316"/>
      <c r="H27" s="1316"/>
      <c r="I27" s="1316"/>
      <c r="J27" s="1317"/>
      <c r="K27" s="1174"/>
      <c r="L27" s="803"/>
      <c r="M27" s="802"/>
      <c r="N27" s="802"/>
      <c r="O27" s="802"/>
      <c r="P27" s="802"/>
      <c r="Q27" s="802"/>
      <c r="R27" s="1351" t="s">
        <v>590</v>
      </c>
    </row>
    <row r="28" spans="1:18" ht="18.75">
      <c r="A28" s="800"/>
      <c r="B28" s="799"/>
      <c r="C28" s="798"/>
      <c r="D28" s="797"/>
      <c r="E28" s="1172"/>
      <c r="F28" s="1116" t="s">
        <v>40</v>
      </c>
      <c r="G28" s="1117"/>
      <c r="H28" s="1117"/>
      <c r="I28" s="1117"/>
      <c r="J28" s="1118"/>
      <c r="K28" s="796"/>
      <c r="L28" s="1354" t="s">
        <v>39</v>
      </c>
      <c r="M28" s="1334"/>
      <c r="N28" s="1334"/>
      <c r="O28" s="1334"/>
      <c r="P28" s="1334"/>
      <c r="Q28" s="1335"/>
      <c r="R28" s="1352"/>
    </row>
    <row r="29" spans="1:18" ht="12.75">
      <c r="A29" s="795"/>
      <c r="B29" s="794" t="s">
        <v>182</v>
      </c>
      <c r="C29" s="793" t="s">
        <v>37</v>
      </c>
      <c r="D29" s="792"/>
      <c r="E29" s="791"/>
      <c r="F29" s="788" t="s">
        <v>38</v>
      </c>
      <c r="G29" s="790"/>
      <c r="H29" s="790"/>
      <c r="I29" s="790"/>
      <c r="J29" s="789"/>
      <c r="K29" s="787"/>
      <c r="L29" s="1355"/>
      <c r="M29" s="1334"/>
      <c r="N29" s="1334"/>
      <c r="O29" s="1334"/>
      <c r="P29" s="1334"/>
      <c r="Q29" s="1335"/>
      <c r="R29" s="1352"/>
    </row>
    <row r="30" spans="1:18" ht="12.75">
      <c r="A30" s="786"/>
      <c r="B30" s="785" t="s">
        <v>183</v>
      </c>
      <c r="C30" s="784" t="s">
        <v>181</v>
      </c>
      <c r="D30" s="783"/>
      <c r="E30" s="782" t="s">
        <v>30</v>
      </c>
      <c r="F30" s="1356">
        <v>610</v>
      </c>
      <c r="G30" s="1358">
        <v>620</v>
      </c>
      <c r="H30" s="1358">
        <v>630</v>
      </c>
      <c r="I30" s="1358">
        <v>640</v>
      </c>
      <c r="J30" s="1348" t="s">
        <v>28</v>
      </c>
      <c r="K30" s="776"/>
      <c r="L30" s="1360">
        <v>713</v>
      </c>
      <c r="M30" s="1361">
        <v>714</v>
      </c>
      <c r="N30" s="1361">
        <v>716</v>
      </c>
      <c r="O30" s="1358">
        <v>717</v>
      </c>
      <c r="P30" s="811"/>
      <c r="Q30" s="1348" t="s">
        <v>28</v>
      </c>
      <c r="R30" s="1352"/>
    </row>
    <row r="31" spans="1:18" ht="13.5" thickBot="1">
      <c r="A31" s="781"/>
      <c r="B31" s="780"/>
      <c r="C31" s="779"/>
      <c r="D31" s="778"/>
      <c r="E31" s="777"/>
      <c r="F31" s="1357"/>
      <c r="G31" s="1359"/>
      <c r="H31" s="1359"/>
      <c r="I31" s="1359"/>
      <c r="J31" s="1349"/>
      <c r="K31" s="776"/>
      <c r="L31" s="1357"/>
      <c r="M31" s="1359"/>
      <c r="N31" s="1359"/>
      <c r="O31" s="1359"/>
      <c r="P31" s="812"/>
      <c r="Q31" s="1349"/>
      <c r="R31" s="1353"/>
    </row>
    <row r="32" spans="1:18" ht="15.75" thickTop="1">
      <c r="A32" s="775">
        <v>1</v>
      </c>
      <c r="B32" s="774" t="s">
        <v>430</v>
      </c>
      <c r="C32" s="773"/>
      <c r="D32" s="772"/>
      <c r="E32" s="771"/>
      <c r="F32" s="770">
        <f>F33</f>
        <v>0</v>
      </c>
      <c r="G32" s="770">
        <f aca="true" t="shared" si="4" ref="G32:I34">G33</f>
        <v>0</v>
      </c>
      <c r="H32" s="770">
        <f t="shared" si="4"/>
        <v>3650</v>
      </c>
      <c r="I32" s="770">
        <f t="shared" si="4"/>
        <v>0</v>
      </c>
      <c r="J32" s="768">
        <f>F32+G32+H32+I32</f>
        <v>3650</v>
      </c>
      <c r="K32" s="769"/>
      <c r="L32" s="770">
        <f>L33</f>
        <v>0</v>
      </c>
      <c r="M32" s="770">
        <f aca="true" t="shared" si="5" ref="M32:P34">M33</f>
        <v>0</v>
      </c>
      <c r="N32" s="770">
        <f t="shared" si="5"/>
        <v>0</v>
      </c>
      <c r="O32" s="770">
        <f t="shared" si="5"/>
        <v>0</v>
      </c>
      <c r="P32" s="1177">
        <f t="shared" si="5"/>
        <v>0</v>
      </c>
      <c r="Q32" s="813">
        <f>L32+M32+N32+O32</f>
        <v>0</v>
      </c>
      <c r="R32" s="768">
        <f>J32+Q32</f>
        <v>3650</v>
      </c>
    </row>
    <row r="33" spans="1:18" ht="12.75">
      <c r="A33" s="713">
        <v>2</v>
      </c>
      <c r="B33" s="730">
        <v>1</v>
      </c>
      <c r="C33" s="729" t="s">
        <v>206</v>
      </c>
      <c r="D33" s="728"/>
      <c r="E33" s="727"/>
      <c r="F33" s="742">
        <f>F34</f>
        <v>0</v>
      </c>
      <c r="G33" s="742">
        <f t="shared" si="4"/>
        <v>0</v>
      </c>
      <c r="H33" s="742">
        <f t="shared" si="4"/>
        <v>3650</v>
      </c>
      <c r="I33" s="742">
        <f t="shared" si="4"/>
        <v>0</v>
      </c>
      <c r="J33" s="1175">
        <f>F33+G33+H33+I33</f>
        <v>3650</v>
      </c>
      <c r="K33" s="725"/>
      <c r="L33" s="726">
        <f>L34</f>
        <v>0</v>
      </c>
      <c r="M33" s="726">
        <f t="shared" si="5"/>
        <v>0</v>
      </c>
      <c r="N33" s="726">
        <f t="shared" si="5"/>
        <v>0</v>
      </c>
      <c r="O33" s="726">
        <f t="shared" si="5"/>
        <v>0</v>
      </c>
      <c r="P33" s="1178">
        <f t="shared" si="5"/>
        <v>0</v>
      </c>
      <c r="Q33" s="814">
        <f>L33+M33+N33+O33</f>
        <v>0</v>
      </c>
      <c r="R33" s="724">
        <f>J33+Q33</f>
        <v>3650</v>
      </c>
    </row>
    <row r="34" spans="1:18" ht="12.75">
      <c r="A34" s="713">
        <f>A33+1</f>
        <v>3</v>
      </c>
      <c r="B34" s="760"/>
      <c r="C34" s="759" t="s">
        <v>191</v>
      </c>
      <c r="D34" s="758" t="s">
        <v>14</v>
      </c>
      <c r="E34" s="757"/>
      <c r="F34" s="767">
        <f>F35</f>
        <v>0</v>
      </c>
      <c r="G34" s="767">
        <f t="shared" si="4"/>
        <v>0</v>
      </c>
      <c r="H34" s="767">
        <f t="shared" si="4"/>
        <v>3650</v>
      </c>
      <c r="I34" s="767">
        <f t="shared" si="4"/>
        <v>0</v>
      </c>
      <c r="J34" s="1176">
        <f>F34+G34+H34+I34</f>
        <v>3650</v>
      </c>
      <c r="K34" s="715"/>
      <c r="L34" s="756">
        <f>L35</f>
        <v>0</v>
      </c>
      <c r="M34" s="756">
        <f t="shared" si="5"/>
        <v>0</v>
      </c>
      <c r="N34" s="756">
        <f t="shared" si="5"/>
        <v>0</v>
      </c>
      <c r="O34" s="756">
        <f t="shared" si="5"/>
        <v>0</v>
      </c>
      <c r="P34" s="1179">
        <f t="shared" si="5"/>
        <v>0</v>
      </c>
      <c r="Q34" s="816">
        <f>L34+M34+N34+O34</f>
        <v>0</v>
      </c>
      <c r="R34" s="739">
        <f>J34+Q34</f>
        <v>3650</v>
      </c>
    </row>
    <row r="35" spans="1:18" ht="13.5" thickBot="1">
      <c r="A35" s="713">
        <f>A34+1</f>
        <v>4</v>
      </c>
      <c r="B35" s="760"/>
      <c r="C35" s="747"/>
      <c r="D35" s="737" t="s">
        <v>31</v>
      </c>
      <c r="E35" s="710" t="s">
        <v>428</v>
      </c>
      <c r="F35" s="708"/>
      <c r="G35" s="706"/>
      <c r="H35" s="709">
        <v>3650</v>
      </c>
      <c r="I35" s="707"/>
      <c r="J35" s="705">
        <f>F35+G35+H35+I35</f>
        <v>3650</v>
      </c>
      <c r="K35" s="704"/>
      <c r="L35" s="819"/>
      <c r="M35" s="820"/>
      <c r="N35" s="820"/>
      <c r="O35" s="820"/>
      <c r="P35" s="822"/>
      <c r="Q35" s="820">
        <f>L35+M35+N35+O35</f>
        <v>0</v>
      </c>
      <c r="R35" s="821">
        <f>J35+Q35</f>
        <v>3650</v>
      </c>
    </row>
  </sheetData>
  <sheetProtection/>
  <mergeCells count="42">
    <mergeCell ref="O19:O20"/>
    <mergeCell ref="G7:G8"/>
    <mergeCell ref="M19:M20"/>
    <mergeCell ref="N19:N20"/>
    <mergeCell ref="Q19:Q20"/>
    <mergeCell ref="L5:Q5"/>
    <mergeCell ref="L6:Q6"/>
    <mergeCell ref="F7:F8"/>
    <mergeCell ref="H7:H8"/>
    <mergeCell ref="O7:O8"/>
    <mergeCell ref="N7:N8"/>
    <mergeCell ref="M7:M8"/>
    <mergeCell ref="A4:J4"/>
    <mergeCell ref="A16:J16"/>
    <mergeCell ref="R16:R20"/>
    <mergeCell ref="L18:Q18"/>
    <mergeCell ref="F19:F20"/>
    <mergeCell ref="G19:G20"/>
    <mergeCell ref="H19:H20"/>
    <mergeCell ref="I19:I20"/>
    <mergeCell ref="R4:R8"/>
    <mergeCell ref="L7:L8"/>
    <mergeCell ref="L30:L31"/>
    <mergeCell ref="J7:J8"/>
    <mergeCell ref="Q7:Q8"/>
    <mergeCell ref="I7:I8"/>
    <mergeCell ref="M30:M31"/>
    <mergeCell ref="N30:N31"/>
    <mergeCell ref="O30:O31"/>
    <mergeCell ref="L17:Q17"/>
    <mergeCell ref="J19:J20"/>
    <mergeCell ref="L19:L20"/>
    <mergeCell ref="Q30:Q31"/>
    <mergeCell ref="A27:J27"/>
    <mergeCell ref="R27:R31"/>
    <mergeCell ref="L28:Q28"/>
    <mergeCell ref="L29:Q29"/>
    <mergeCell ref="F30:F31"/>
    <mergeCell ref="G30:G31"/>
    <mergeCell ref="H30:H31"/>
    <mergeCell ref="I30:I31"/>
    <mergeCell ref="J30:J31"/>
  </mergeCells>
  <printOptions/>
  <pageMargins left="0.4330708661417323" right="0.15748031496062992" top="0.31496062992125984" bottom="0.2755905511811024" header="0.31496062992125984" footer="0.2362204724409449"/>
  <pageSetup fitToHeight="1" fitToWidth="1" horizontalDpi="600" verticalDpi="600" orientation="landscape" paperSize="9" scale="6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zoomScalePageLayoutView="0" workbookViewId="0" topLeftCell="A1">
      <selection activeCell="L20" sqref="A1:L20"/>
    </sheetView>
  </sheetViews>
  <sheetFormatPr defaultColWidth="9.140625" defaultRowHeight="12.75"/>
  <cols>
    <col min="1" max="1" width="13.57421875" style="0" customWidth="1"/>
    <col min="4" max="4" width="6.7109375" style="0" customWidth="1"/>
    <col min="5" max="11" width="4.28125" style="0" customWidth="1"/>
  </cols>
  <sheetData>
    <row r="1" ht="18.75">
      <c r="A1" s="437" t="s">
        <v>512</v>
      </c>
    </row>
    <row r="3" spans="1:5" ht="20.25">
      <c r="A3" s="487" t="s">
        <v>259</v>
      </c>
      <c r="B3" s="485" t="s">
        <v>506</v>
      </c>
      <c r="C3" s="485"/>
      <c r="D3" s="485"/>
      <c r="E3" s="485"/>
    </row>
    <row r="4" spans="1:5" ht="12.75">
      <c r="A4" s="485"/>
      <c r="B4" s="485"/>
      <c r="C4" s="485"/>
      <c r="D4" s="485"/>
      <c r="E4" s="485"/>
    </row>
    <row r="5" spans="1:5" ht="12.75">
      <c r="A5" s="653"/>
      <c r="B5" s="653"/>
      <c r="C5" s="653"/>
      <c r="D5" s="653"/>
      <c r="E5" s="653"/>
    </row>
    <row r="6" spans="1:5" ht="15.75">
      <c r="A6" s="465"/>
      <c r="B6" s="465"/>
      <c r="C6" s="465"/>
      <c r="D6" s="465"/>
      <c r="E6" s="465"/>
    </row>
    <row r="7" spans="1:5" ht="21" thickBot="1">
      <c r="A7" s="656"/>
      <c r="B7" s="655"/>
      <c r="C7" s="655"/>
      <c r="D7" s="655"/>
      <c r="E7" s="655"/>
    </row>
    <row r="8" spans="1:6" ht="18" thickBot="1" thickTop="1">
      <c r="A8" s="514" t="s">
        <v>262</v>
      </c>
      <c r="B8" s="515">
        <v>2010</v>
      </c>
      <c r="C8" s="515">
        <v>2011</v>
      </c>
      <c r="D8" s="516">
        <v>2012</v>
      </c>
      <c r="F8" s="513" t="s">
        <v>280</v>
      </c>
    </row>
    <row r="9" spans="1:6" ht="26.25">
      <c r="A9" s="533" t="s">
        <v>502</v>
      </c>
      <c r="B9" s="530">
        <v>3650</v>
      </c>
      <c r="C9" s="530">
        <v>3650</v>
      </c>
      <c r="D9" s="917">
        <v>3650</v>
      </c>
      <c r="F9" s="512" t="s">
        <v>507</v>
      </c>
    </row>
    <row r="10" spans="1:6" ht="17.25" thickBot="1">
      <c r="A10" s="518" t="s">
        <v>597</v>
      </c>
      <c r="B10" s="471"/>
      <c r="C10" s="471"/>
      <c r="D10" s="918"/>
      <c r="F10" s="512" t="s">
        <v>508</v>
      </c>
    </row>
    <row r="11" spans="1:6" ht="17.25" thickTop="1">
      <c r="A11" s="521"/>
      <c r="B11" s="503"/>
      <c r="C11" s="503"/>
      <c r="D11" s="919"/>
      <c r="F11" s="512"/>
    </row>
    <row r="12" spans="1:4" ht="17.25" thickBot="1">
      <c r="A12" s="518"/>
      <c r="B12" s="921"/>
      <c r="C12" s="471"/>
      <c r="D12" s="920"/>
    </row>
    <row r="13" ht="13.5" thickTop="1"/>
    <row r="14" ht="13.5" thickBot="1"/>
    <row r="15" spans="1:11" ht="14.25" thickBot="1" thickTop="1">
      <c r="A15" s="474" t="s">
        <v>285</v>
      </c>
      <c r="B15" s="1253" t="s">
        <v>509</v>
      </c>
      <c r="C15" s="1254"/>
      <c r="D15" s="1254"/>
      <c r="E15" s="1254"/>
      <c r="F15" s="1254"/>
      <c r="G15" s="1254"/>
      <c r="H15" s="1254"/>
      <c r="I15" s="1254"/>
      <c r="J15" s="1254"/>
      <c r="K15" s="1255"/>
    </row>
    <row r="16" spans="1:11" ht="13.5" thickBot="1">
      <c r="A16" s="475" t="s">
        <v>264</v>
      </c>
      <c r="B16" s="1256" t="s">
        <v>510</v>
      </c>
      <c r="C16" s="1257"/>
      <c r="D16" s="1257"/>
      <c r="E16" s="1257"/>
      <c r="F16" s="1257"/>
      <c r="G16" s="1257"/>
      <c r="H16" s="1257"/>
      <c r="I16" s="1257"/>
      <c r="J16" s="1257"/>
      <c r="K16" s="1258"/>
    </row>
    <row r="17" spans="1:11" ht="26.25" thickBot="1">
      <c r="A17" s="476" t="s">
        <v>265</v>
      </c>
      <c r="B17" s="1211" t="s">
        <v>266</v>
      </c>
      <c r="C17" s="1212"/>
      <c r="D17" s="1345" t="s">
        <v>511</v>
      </c>
      <c r="E17" s="1346"/>
      <c r="F17" s="1346"/>
      <c r="G17" s="1346"/>
      <c r="H17" s="1346"/>
      <c r="I17" s="1346"/>
      <c r="J17" s="1346"/>
      <c r="K17" s="1347"/>
    </row>
    <row r="18" spans="1:5" ht="14.25" thickBot="1">
      <c r="A18" s="477" t="s">
        <v>267</v>
      </c>
      <c r="B18" s="482" t="s">
        <v>592</v>
      </c>
      <c r="C18" s="478" t="s">
        <v>269</v>
      </c>
      <c r="D18" s="478" t="s">
        <v>270</v>
      </c>
      <c r="E18" s="480"/>
    </row>
    <row r="19" spans="1:5" ht="26.25" thickBot="1">
      <c r="A19" s="477" t="s">
        <v>271</v>
      </c>
      <c r="B19" s="478">
        <v>40</v>
      </c>
      <c r="C19" s="478">
        <v>40</v>
      </c>
      <c r="D19" s="478">
        <v>40</v>
      </c>
      <c r="E19" s="480"/>
    </row>
    <row r="20" spans="1:5" ht="26.25" thickBot="1">
      <c r="A20" s="477" t="s">
        <v>274</v>
      </c>
      <c r="B20" s="478"/>
      <c r="C20" s="478"/>
      <c r="D20" s="478"/>
      <c r="E20" s="480"/>
    </row>
  </sheetData>
  <sheetProtection/>
  <mergeCells count="4">
    <mergeCell ref="B15:K15"/>
    <mergeCell ref="B16:K16"/>
    <mergeCell ref="B17:C17"/>
    <mergeCell ref="D17:K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4"/>
  <sheetViews>
    <sheetView zoomScale="75" zoomScaleNormal="75" workbookViewId="0" topLeftCell="A55">
      <selection activeCell="P84" sqref="B2:P84"/>
    </sheetView>
  </sheetViews>
  <sheetFormatPr defaultColWidth="9.140625" defaultRowHeight="12.75"/>
  <cols>
    <col min="1" max="1" width="1.28515625" style="0" customWidth="1"/>
    <col min="2" max="2" width="3.8515625" style="33" customWidth="1"/>
    <col min="3" max="3" width="3.7109375" style="32" customWidth="1"/>
    <col min="4" max="4" width="7.28125" style="0" customWidth="1"/>
    <col min="5" max="5" width="2.28125" style="0" customWidth="1"/>
    <col min="6" max="6" width="41.00390625" style="0" customWidth="1"/>
    <col min="7" max="7" width="9.57421875" style="0" customWidth="1"/>
    <col min="8" max="9" width="10.140625" style="0" bestFit="1" customWidth="1"/>
    <col min="10" max="10" width="9.7109375" style="0" bestFit="1" customWidth="1"/>
    <col min="11" max="11" width="10.140625" style="0" bestFit="1" customWidth="1"/>
    <col min="12" max="12" width="9.7109375" style="0" bestFit="1" customWidth="1"/>
    <col min="13" max="13" width="10.140625" style="0" customWidth="1"/>
    <col min="14" max="14" width="5.57421875" style="0" customWidth="1"/>
    <col min="15" max="15" width="10.00390625" style="0" bestFit="1" customWidth="1"/>
    <col min="16" max="16" width="10.140625" style="0" customWidth="1"/>
    <col min="17" max="17" width="3.57421875" style="270" bestFit="1" customWidth="1"/>
    <col min="18" max="18" width="3.57421875" style="270" customWidth="1"/>
    <col min="19" max="19" width="3.57421875" style="0" bestFit="1" customWidth="1"/>
    <col min="20" max="20" width="5.421875" style="0" customWidth="1"/>
    <col min="21" max="21" width="3.57421875" style="0" bestFit="1" customWidth="1"/>
    <col min="22" max="22" width="5.57421875" style="0" customWidth="1"/>
    <col min="23" max="23" width="3.57421875" style="0" bestFit="1" customWidth="1"/>
    <col min="24" max="24" width="5.28125" style="0" customWidth="1"/>
    <col min="25" max="26" width="4.7109375" style="0" bestFit="1" customWidth="1"/>
  </cols>
  <sheetData>
    <row r="1" spans="12:20" ht="15.75" customHeight="1">
      <c r="L1" s="432"/>
      <c r="P1" s="83"/>
      <c r="S1" s="83"/>
      <c r="T1" s="83"/>
    </row>
    <row r="2" spans="2:26" ht="18.75">
      <c r="B2" s="570"/>
      <c r="C2" s="571" t="s">
        <v>194</v>
      </c>
      <c r="D2" s="572"/>
      <c r="E2" s="572"/>
      <c r="F2" s="572"/>
      <c r="G2" s="572"/>
      <c r="H2" s="572"/>
      <c r="I2" s="572"/>
      <c r="J2" s="572"/>
      <c r="K2" s="572"/>
      <c r="L2" s="572"/>
      <c r="M2" s="572"/>
      <c r="N2" s="572"/>
      <c r="O2" s="572"/>
      <c r="P2" s="572"/>
      <c r="Q2" s="573"/>
      <c r="R2" s="573"/>
      <c r="S2" s="574"/>
      <c r="T2" s="574"/>
      <c r="U2" s="572"/>
      <c r="V2" s="572"/>
      <c r="W2" s="572"/>
      <c r="X2" s="572"/>
      <c r="Y2" s="572"/>
      <c r="Z2" s="572"/>
    </row>
    <row r="3" spans="2:26" ht="13.5" thickBot="1">
      <c r="B3" s="570"/>
      <c r="C3" s="575"/>
      <c r="D3" s="572"/>
      <c r="E3" s="572"/>
      <c r="F3" s="572"/>
      <c r="G3" s="572"/>
      <c r="H3" s="572"/>
      <c r="I3" s="572"/>
      <c r="J3" s="572"/>
      <c r="K3" s="572"/>
      <c r="L3" s="572"/>
      <c r="M3" s="572"/>
      <c r="N3" s="572"/>
      <c r="O3" s="572"/>
      <c r="P3" s="572"/>
      <c r="Q3" s="573"/>
      <c r="R3" s="573"/>
      <c r="S3" s="572"/>
      <c r="T3" s="572"/>
      <c r="W3" s="572"/>
      <c r="X3" s="572"/>
      <c r="Y3" s="572"/>
      <c r="Z3" s="572"/>
    </row>
    <row r="4" spans="2:18" ht="12.75">
      <c r="B4" s="1196" t="s">
        <v>326</v>
      </c>
      <c r="C4" s="1197"/>
      <c r="D4" s="1197"/>
      <c r="E4" s="1197"/>
      <c r="F4" s="1197"/>
      <c r="G4" s="1197"/>
      <c r="H4" s="1197"/>
      <c r="I4" s="1197"/>
      <c r="J4" s="1197"/>
      <c r="K4" s="1197"/>
      <c r="L4" s="1197"/>
      <c r="M4" s="576"/>
      <c r="N4" s="577"/>
      <c r="O4" s="578"/>
      <c r="P4" s="1075" t="s">
        <v>41</v>
      </c>
      <c r="Q4"/>
      <c r="R4"/>
    </row>
    <row r="5" spans="2:18" ht="18.75" customHeight="1">
      <c r="B5" s="579"/>
      <c r="C5" s="580"/>
      <c r="D5" s="581"/>
      <c r="E5" s="582"/>
      <c r="F5" s="583"/>
      <c r="G5" s="1198" t="s">
        <v>40</v>
      </c>
      <c r="H5" s="1199"/>
      <c r="I5" s="1199"/>
      <c r="J5" s="1199"/>
      <c r="K5" s="1199"/>
      <c r="L5" s="1200"/>
      <c r="M5" s="938" t="s">
        <v>39</v>
      </c>
      <c r="N5" s="937"/>
      <c r="O5" s="934"/>
      <c r="P5" s="1076" t="s">
        <v>119</v>
      </c>
      <c r="Q5"/>
      <c r="R5"/>
    </row>
    <row r="6" spans="2:18" ht="13.5" thickBot="1">
      <c r="B6" s="584"/>
      <c r="C6" s="585" t="s">
        <v>182</v>
      </c>
      <c r="D6" s="586" t="s">
        <v>37</v>
      </c>
      <c r="E6" s="587"/>
      <c r="F6" s="588"/>
      <c r="G6" s="589" t="s">
        <v>38</v>
      </c>
      <c r="H6" s="590"/>
      <c r="I6" s="590"/>
      <c r="J6" s="590"/>
      <c r="K6" s="592"/>
      <c r="L6" s="593"/>
      <c r="M6" s="591"/>
      <c r="N6" s="591"/>
      <c r="O6" s="972"/>
      <c r="P6" s="1077"/>
      <c r="Q6"/>
      <c r="R6"/>
    </row>
    <row r="7" spans="2:18" ht="12.75">
      <c r="B7" s="594"/>
      <c r="C7" s="595" t="s">
        <v>183</v>
      </c>
      <c r="D7" s="596" t="s">
        <v>181</v>
      </c>
      <c r="E7" s="597"/>
      <c r="F7" s="598" t="s">
        <v>30</v>
      </c>
      <c r="G7" s="1201">
        <v>610</v>
      </c>
      <c r="H7" s="1194">
        <v>620</v>
      </c>
      <c r="I7" s="1194">
        <v>630</v>
      </c>
      <c r="J7" s="599">
        <v>640</v>
      </c>
      <c r="K7" s="599">
        <v>650</v>
      </c>
      <c r="L7" s="927" t="s">
        <v>28</v>
      </c>
      <c r="M7" s="599">
        <v>716</v>
      </c>
      <c r="N7" s="926">
        <v>717</v>
      </c>
      <c r="O7" s="929" t="s">
        <v>28</v>
      </c>
      <c r="P7" s="1076" t="s">
        <v>118</v>
      </c>
      <c r="Q7"/>
      <c r="R7"/>
    </row>
    <row r="8" spans="2:18" ht="13.5" thickBot="1">
      <c r="B8" s="600"/>
      <c r="C8" s="601"/>
      <c r="D8" s="602"/>
      <c r="E8" s="603"/>
      <c r="F8" s="604"/>
      <c r="G8" s="1202"/>
      <c r="H8" s="1195"/>
      <c r="I8" s="1195"/>
      <c r="J8" s="605"/>
      <c r="K8" s="606"/>
      <c r="L8" s="928"/>
      <c r="M8" s="605"/>
      <c r="N8" s="606"/>
      <c r="O8" s="930"/>
      <c r="P8" s="1078"/>
      <c r="Q8"/>
      <c r="R8"/>
    </row>
    <row r="9" spans="2:18" ht="16.5" thickBot="1" thickTop="1">
      <c r="B9" s="607">
        <v>1</v>
      </c>
      <c r="C9" s="608" t="s">
        <v>180</v>
      </c>
      <c r="D9" s="609"/>
      <c r="E9" s="610"/>
      <c r="F9" s="611"/>
      <c r="G9" s="939">
        <f>G10+G16+G19+G23+G27+G28</f>
        <v>4000</v>
      </c>
      <c r="H9" s="939">
        <f aca="true" t="shared" si="0" ref="H9:N9">H10+H16+H19+H23+H27+H28</f>
        <v>1619</v>
      </c>
      <c r="I9" s="939">
        <f t="shared" si="0"/>
        <v>2500</v>
      </c>
      <c r="J9" s="939">
        <f t="shared" si="0"/>
        <v>2000</v>
      </c>
      <c r="K9" s="1083">
        <f t="shared" si="0"/>
        <v>0</v>
      </c>
      <c r="L9" s="1092">
        <f aca="true" t="shared" si="1" ref="L9:L21">SUM(G9:K9)</f>
        <v>10119</v>
      </c>
      <c r="M9" s="1090">
        <f t="shared" si="0"/>
        <v>0</v>
      </c>
      <c r="N9" s="939">
        <f t="shared" si="0"/>
        <v>0</v>
      </c>
      <c r="O9" s="940">
        <f aca="true" t="shared" si="2" ref="O9:O21">SUM(M9:N9)</f>
        <v>0</v>
      </c>
      <c r="P9" s="1082">
        <f>L9+O9</f>
        <v>10119</v>
      </c>
      <c r="Q9"/>
      <c r="R9"/>
    </row>
    <row r="10" spans="2:18" ht="13.5" thickTop="1">
      <c r="B10" s="607">
        <f aca="true" t="shared" si="3" ref="B10:B28">B9+1</f>
        <v>2</v>
      </c>
      <c r="C10" s="612">
        <v>1</v>
      </c>
      <c r="D10" s="613" t="s">
        <v>258</v>
      </c>
      <c r="E10" s="614"/>
      <c r="F10" s="615"/>
      <c r="G10" s="941">
        <f>G11</f>
        <v>0</v>
      </c>
      <c r="H10" s="941">
        <f aca="true" t="shared" si="4" ref="H10:N10">H11</f>
        <v>0</v>
      </c>
      <c r="I10" s="941">
        <f t="shared" si="4"/>
        <v>1500</v>
      </c>
      <c r="J10" s="941">
        <f t="shared" si="4"/>
        <v>0</v>
      </c>
      <c r="K10" s="1084">
        <f t="shared" si="4"/>
        <v>0</v>
      </c>
      <c r="L10" s="1093">
        <f t="shared" si="1"/>
        <v>1500</v>
      </c>
      <c r="M10" s="941">
        <f t="shared" si="4"/>
        <v>0</v>
      </c>
      <c r="N10" s="941">
        <f t="shared" si="4"/>
        <v>0</v>
      </c>
      <c r="O10" s="944">
        <f t="shared" si="2"/>
        <v>0</v>
      </c>
      <c r="P10" s="1081">
        <f aca="true" t="shared" si="5" ref="P10:P16">I10+O10</f>
        <v>1500</v>
      </c>
      <c r="Q10"/>
      <c r="R10"/>
    </row>
    <row r="11" spans="2:18" ht="12.75">
      <c r="B11" s="616">
        <f t="shared" si="3"/>
        <v>3</v>
      </c>
      <c r="C11" s="617"/>
      <c r="D11" s="618" t="s">
        <v>185</v>
      </c>
      <c r="E11" s="619" t="s">
        <v>36</v>
      </c>
      <c r="F11" s="620"/>
      <c r="G11" s="945">
        <f>SUM(G12:G15)</f>
        <v>0</v>
      </c>
      <c r="H11" s="945">
        <f aca="true" t="shared" si="6" ref="H11:N11">SUM(H12:H15)</f>
        <v>0</v>
      </c>
      <c r="I11" s="945">
        <f t="shared" si="6"/>
        <v>1500</v>
      </c>
      <c r="J11" s="945">
        <f t="shared" si="6"/>
        <v>0</v>
      </c>
      <c r="K11" s="1085">
        <f t="shared" si="6"/>
        <v>0</v>
      </c>
      <c r="L11" s="1094">
        <f t="shared" si="1"/>
        <v>1500</v>
      </c>
      <c r="M11" s="945">
        <f t="shared" si="6"/>
        <v>0</v>
      </c>
      <c r="N11" s="945">
        <f t="shared" si="6"/>
        <v>0</v>
      </c>
      <c r="O11" s="946">
        <f t="shared" si="2"/>
        <v>0</v>
      </c>
      <c r="P11" s="1079">
        <f t="shared" si="5"/>
        <v>1500</v>
      </c>
      <c r="Q11"/>
      <c r="R11"/>
    </row>
    <row r="12" spans="2:18" ht="12.75">
      <c r="B12" s="616">
        <f t="shared" si="3"/>
        <v>4</v>
      </c>
      <c r="C12" s="621"/>
      <c r="D12" s="622"/>
      <c r="E12" s="623" t="s">
        <v>31</v>
      </c>
      <c r="F12" s="624" t="s">
        <v>95</v>
      </c>
      <c r="G12" s="947"/>
      <c r="H12" s="948"/>
      <c r="I12" s="949">
        <v>1000</v>
      </c>
      <c r="J12" s="950"/>
      <c r="K12" s="1086"/>
      <c r="L12" s="1095">
        <f t="shared" si="1"/>
        <v>1000</v>
      </c>
      <c r="M12" s="1091"/>
      <c r="N12" s="954"/>
      <c r="O12" s="955">
        <f t="shared" si="2"/>
        <v>0</v>
      </c>
      <c r="P12" s="1079">
        <f t="shared" si="5"/>
        <v>1000</v>
      </c>
      <c r="Q12"/>
      <c r="R12"/>
    </row>
    <row r="13" spans="2:18" ht="12.75">
      <c r="B13" s="616">
        <f t="shared" si="3"/>
        <v>5</v>
      </c>
      <c r="C13" s="617"/>
      <c r="D13" s="622"/>
      <c r="E13" s="623" t="s">
        <v>32</v>
      </c>
      <c r="F13" s="624" t="s">
        <v>96</v>
      </c>
      <c r="G13" s="947"/>
      <c r="H13" s="948"/>
      <c r="I13" s="949">
        <v>170</v>
      </c>
      <c r="J13" s="950"/>
      <c r="K13" s="1086"/>
      <c r="L13" s="1095">
        <f t="shared" si="1"/>
        <v>170</v>
      </c>
      <c r="M13" s="1091"/>
      <c r="N13" s="954"/>
      <c r="O13" s="955">
        <f t="shared" si="2"/>
        <v>0</v>
      </c>
      <c r="P13" s="1079">
        <f t="shared" si="5"/>
        <v>170</v>
      </c>
      <c r="Q13"/>
      <c r="R13"/>
    </row>
    <row r="14" spans="2:18" ht="12.75">
      <c r="B14" s="616">
        <f t="shared" si="3"/>
        <v>6</v>
      </c>
      <c r="C14" s="617"/>
      <c r="D14" s="622"/>
      <c r="E14" s="623" t="s">
        <v>33</v>
      </c>
      <c r="F14" s="624" t="s">
        <v>97</v>
      </c>
      <c r="G14" s="947"/>
      <c r="H14" s="948"/>
      <c r="I14" s="949">
        <v>330</v>
      </c>
      <c r="J14" s="950"/>
      <c r="K14" s="1086"/>
      <c r="L14" s="1095">
        <f t="shared" si="1"/>
        <v>330</v>
      </c>
      <c r="M14" s="1091"/>
      <c r="N14" s="954"/>
      <c r="O14" s="955">
        <f t="shared" si="2"/>
        <v>0</v>
      </c>
      <c r="P14" s="1079">
        <f t="shared" si="5"/>
        <v>330</v>
      </c>
      <c r="Q14"/>
      <c r="R14"/>
    </row>
    <row r="15" spans="1:18" ht="12.75">
      <c r="A15">
        <v>4</v>
      </c>
      <c r="B15" s="616">
        <f t="shared" si="3"/>
        <v>7</v>
      </c>
      <c r="C15" s="617"/>
      <c r="D15" s="622"/>
      <c r="E15" s="623" t="s">
        <v>34</v>
      </c>
      <c r="F15" s="624" t="s">
        <v>98</v>
      </c>
      <c r="G15" s="947"/>
      <c r="H15" s="948"/>
      <c r="I15" s="949"/>
      <c r="J15" s="950"/>
      <c r="K15" s="1086"/>
      <c r="L15" s="1095">
        <f t="shared" si="1"/>
        <v>0</v>
      </c>
      <c r="M15" s="960"/>
      <c r="N15" s="950"/>
      <c r="O15" s="955">
        <f t="shared" si="2"/>
        <v>0</v>
      </c>
      <c r="P15" s="1101">
        <f t="shared" si="5"/>
        <v>0</v>
      </c>
      <c r="Q15"/>
      <c r="R15"/>
    </row>
    <row r="16" spans="2:18" ht="12.75">
      <c r="B16" s="616">
        <f t="shared" si="3"/>
        <v>8</v>
      </c>
      <c r="C16" s="612">
        <v>2</v>
      </c>
      <c r="D16" s="613" t="s">
        <v>209</v>
      </c>
      <c r="E16" s="614"/>
      <c r="F16" s="615"/>
      <c r="G16" s="941">
        <f>G17</f>
        <v>0</v>
      </c>
      <c r="H16" s="941">
        <f aca="true" t="shared" si="7" ref="H16:N17">H17</f>
        <v>0</v>
      </c>
      <c r="I16" s="941">
        <f t="shared" si="7"/>
        <v>0</v>
      </c>
      <c r="J16" s="941">
        <f t="shared" si="7"/>
        <v>0</v>
      </c>
      <c r="K16" s="1084">
        <f t="shared" si="7"/>
        <v>0</v>
      </c>
      <c r="L16" s="1093">
        <f t="shared" si="1"/>
        <v>0</v>
      </c>
      <c r="M16" s="941">
        <f t="shared" si="7"/>
        <v>0</v>
      </c>
      <c r="N16" s="941">
        <f t="shared" si="7"/>
        <v>0</v>
      </c>
      <c r="O16" s="958">
        <f t="shared" si="2"/>
        <v>0</v>
      </c>
      <c r="P16" s="1080">
        <f t="shared" si="5"/>
        <v>0</v>
      </c>
      <c r="Q16"/>
      <c r="R16"/>
    </row>
    <row r="17" spans="2:18" ht="12.75">
      <c r="B17" s="616">
        <f t="shared" si="3"/>
        <v>9</v>
      </c>
      <c r="C17" s="621"/>
      <c r="D17" s="625" t="s">
        <v>185</v>
      </c>
      <c r="E17" s="626" t="s">
        <v>36</v>
      </c>
      <c r="F17" s="620"/>
      <c r="G17" s="959">
        <f>G18</f>
        <v>0</v>
      </c>
      <c r="H17" s="959">
        <f t="shared" si="7"/>
        <v>0</v>
      </c>
      <c r="I17" s="959">
        <f t="shared" si="7"/>
        <v>0</v>
      </c>
      <c r="J17" s="959">
        <f t="shared" si="7"/>
        <v>0</v>
      </c>
      <c r="K17" s="1087">
        <f t="shared" si="7"/>
        <v>0</v>
      </c>
      <c r="L17" s="1096">
        <f t="shared" si="1"/>
        <v>0</v>
      </c>
      <c r="M17" s="959">
        <f t="shared" si="7"/>
        <v>0</v>
      </c>
      <c r="N17" s="959">
        <f t="shared" si="7"/>
        <v>0</v>
      </c>
      <c r="O17" s="946">
        <f t="shared" si="2"/>
        <v>0</v>
      </c>
      <c r="P17" s="1102">
        <f>L17+O17</f>
        <v>0</v>
      </c>
      <c r="Q17"/>
      <c r="R17"/>
    </row>
    <row r="18" spans="2:18" ht="12.75">
      <c r="B18" s="616">
        <f>B17+1</f>
        <v>10</v>
      </c>
      <c r="C18" s="617"/>
      <c r="D18" s="627"/>
      <c r="E18" s="628" t="s">
        <v>31</v>
      </c>
      <c r="F18" s="624" t="s">
        <v>98</v>
      </c>
      <c r="G18" s="960"/>
      <c r="H18" s="950"/>
      <c r="I18" s="961"/>
      <c r="J18" s="950"/>
      <c r="K18" s="1086"/>
      <c r="L18" s="1095">
        <f>SUM(G18:K18)</f>
        <v>0</v>
      </c>
      <c r="M18" s="960"/>
      <c r="N18" s="950"/>
      <c r="O18" s="955">
        <f t="shared" si="2"/>
        <v>0</v>
      </c>
      <c r="P18" s="1103">
        <f>L18+O18</f>
        <v>0</v>
      </c>
      <c r="Q18"/>
      <c r="R18"/>
    </row>
    <row r="19" spans="2:18" ht="12.75">
      <c r="B19" s="616">
        <f t="shared" si="3"/>
        <v>11</v>
      </c>
      <c r="C19" s="629">
        <v>3</v>
      </c>
      <c r="D19" s="630" t="s">
        <v>195</v>
      </c>
      <c r="E19" s="631"/>
      <c r="F19" s="632"/>
      <c r="G19" s="962">
        <f>G20</f>
        <v>0</v>
      </c>
      <c r="H19" s="962">
        <f aca="true" t="shared" si="8" ref="H19:N20">H20</f>
        <v>0</v>
      </c>
      <c r="I19" s="962">
        <f t="shared" si="8"/>
        <v>0</v>
      </c>
      <c r="J19" s="962">
        <f t="shared" si="8"/>
        <v>2000</v>
      </c>
      <c r="K19" s="970">
        <f t="shared" si="8"/>
        <v>0</v>
      </c>
      <c r="L19" s="1097">
        <f t="shared" si="1"/>
        <v>2000</v>
      </c>
      <c r="M19" s="962">
        <f t="shared" si="8"/>
        <v>0</v>
      </c>
      <c r="N19" s="962">
        <f t="shared" si="8"/>
        <v>0</v>
      </c>
      <c r="O19" s="958">
        <f t="shared" si="2"/>
        <v>0</v>
      </c>
      <c r="P19" s="1104">
        <f>L18+O19</f>
        <v>0</v>
      </c>
      <c r="Q19"/>
      <c r="R19"/>
    </row>
    <row r="20" spans="2:18" ht="12.75">
      <c r="B20" s="616">
        <f t="shared" si="3"/>
        <v>12</v>
      </c>
      <c r="C20" s="621"/>
      <c r="D20" s="633" t="s">
        <v>214</v>
      </c>
      <c r="E20" s="626" t="s">
        <v>236</v>
      </c>
      <c r="F20" s="634"/>
      <c r="G20" s="945">
        <f>G21</f>
        <v>0</v>
      </c>
      <c r="H20" s="945">
        <f t="shared" si="8"/>
        <v>0</v>
      </c>
      <c r="I20" s="945">
        <f t="shared" si="8"/>
        <v>0</v>
      </c>
      <c r="J20" s="945">
        <f t="shared" si="8"/>
        <v>2000</v>
      </c>
      <c r="K20" s="1085">
        <f t="shared" si="8"/>
        <v>0</v>
      </c>
      <c r="L20" s="1094">
        <f t="shared" si="1"/>
        <v>2000</v>
      </c>
      <c r="M20" s="945">
        <f t="shared" si="8"/>
        <v>0</v>
      </c>
      <c r="N20" s="945">
        <f t="shared" si="8"/>
        <v>0</v>
      </c>
      <c r="O20" s="946">
        <f t="shared" si="2"/>
        <v>0</v>
      </c>
      <c r="P20" s="1102">
        <f>L20+O20</f>
        <v>2000</v>
      </c>
      <c r="Q20"/>
      <c r="R20"/>
    </row>
    <row r="21" spans="2:18" ht="12.75">
      <c r="B21" s="616">
        <f t="shared" si="3"/>
        <v>13</v>
      </c>
      <c r="C21" s="635"/>
      <c r="D21" s="636"/>
      <c r="E21" s="623" t="s">
        <v>31</v>
      </c>
      <c r="F21" s="637" t="s">
        <v>104</v>
      </c>
      <c r="G21" s="960"/>
      <c r="H21" s="950"/>
      <c r="I21" s="949"/>
      <c r="J21" s="950">
        <v>2000</v>
      </c>
      <c r="K21" s="1086"/>
      <c r="L21" s="1095">
        <f t="shared" si="1"/>
        <v>2000</v>
      </c>
      <c r="M21" s="960"/>
      <c r="N21" s="950"/>
      <c r="O21" s="955">
        <f t="shared" si="2"/>
        <v>0</v>
      </c>
      <c r="P21" s="1103">
        <f>L21+O21</f>
        <v>2000</v>
      </c>
      <c r="Q21"/>
      <c r="R21"/>
    </row>
    <row r="22" spans="2:18" ht="12.75">
      <c r="B22" s="616">
        <f t="shared" si="3"/>
        <v>14</v>
      </c>
      <c r="C22" s="638">
        <v>4</v>
      </c>
      <c r="D22" s="639" t="s">
        <v>196</v>
      </c>
      <c r="E22" s="640"/>
      <c r="F22" s="641"/>
      <c r="G22" s="963"/>
      <c r="H22" s="964"/>
      <c r="I22" s="964"/>
      <c r="J22" s="965"/>
      <c r="K22" s="1088"/>
      <c r="L22" s="1098"/>
      <c r="M22" s="963"/>
      <c r="N22" s="1188">
        <f>N24</f>
        <v>0</v>
      </c>
      <c r="O22" s="1192">
        <f>SUM(M22:N23)</f>
        <v>0</v>
      </c>
      <c r="P22" s="1190">
        <f>L22+O22</f>
        <v>0</v>
      </c>
      <c r="Q22"/>
      <c r="R22"/>
    </row>
    <row r="23" spans="2:18" ht="12.75">
      <c r="B23" s="616">
        <f t="shared" si="3"/>
        <v>15</v>
      </c>
      <c r="C23" s="612"/>
      <c r="D23" s="613" t="s">
        <v>197</v>
      </c>
      <c r="E23" s="614"/>
      <c r="F23" s="615"/>
      <c r="G23" s="941">
        <f>G24</f>
        <v>0</v>
      </c>
      <c r="H23" s="942">
        <f>H24</f>
        <v>0</v>
      </c>
      <c r="I23" s="942">
        <f>I24</f>
        <v>0</v>
      </c>
      <c r="J23" s="942">
        <f>J24</f>
        <v>0</v>
      </c>
      <c r="K23" s="1089">
        <f>K24</f>
        <v>0</v>
      </c>
      <c r="L23" s="1093">
        <f aca="true" t="shared" si="9" ref="L23:L28">SUM(G23:K23)</f>
        <v>0</v>
      </c>
      <c r="M23" s="941">
        <f>M24</f>
        <v>0</v>
      </c>
      <c r="N23" s="1189"/>
      <c r="O23" s="1193"/>
      <c r="P23" s="1191"/>
      <c r="Q23"/>
      <c r="R23"/>
    </row>
    <row r="24" spans="2:18" ht="12.75">
      <c r="B24" s="616">
        <f t="shared" si="3"/>
        <v>16</v>
      </c>
      <c r="C24" s="621"/>
      <c r="D24" s="642" t="s">
        <v>237</v>
      </c>
      <c r="E24" s="626" t="s">
        <v>0</v>
      </c>
      <c r="F24" s="634"/>
      <c r="G24" s="945">
        <f>SUM(G25:G26)</f>
        <v>0</v>
      </c>
      <c r="H24" s="945">
        <f aca="true" t="shared" si="10" ref="H24:N24">SUM(H25:H26)</f>
        <v>0</v>
      </c>
      <c r="I24" s="945">
        <f t="shared" si="10"/>
        <v>0</v>
      </c>
      <c r="J24" s="945">
        <f t="shared" si="10"/>
        <v>0</v>
      </c>
      <c r="K24" s="1085">
        <f t="shared" si="10"/>
        <v>0</v>
      </c>
      <c r="L24" s="1094">
        <f t="shared" si="9"/>
        <v>0</v>
      </c>
      <c r="M24" s="945">
        <f t="shared" si="10"/>
        <v>0</v>
      </c>
      <c r="N24" s="945">
        <f t="shared" si="10"/>
        <v>0</v>
      </c>
      <c r="O24" s="946">
        <f>SUM(M24:N24)</f>
        <v>0</v>
      </c>
      <c r="P24" s="1102">
        <f>L24+O24</f>
        <v>0</v>
      </c>
      <c r="Q24"/>
      <c r="R24"/>
    </row>
    <row r="25" spans="2:18" ht="12.75">
      <c r="B25" s="616">
        <f t="shared" si="3"/>
        <v>17</v>
      </c>
      <c r="C25" s="617"/>
      <c r="D25" s="622"/>
      <c r="E25" s="623" t="s">
        <v>31</v>
      </c>
      <c r="F25" s="624" t="s">
        <v>102</v>
      </c>
      <c r="G25" s="947"/>
      <c r="H25" s="948"/>
      <c r="I25" s="949"/>
      <c r="J25" s="950"/>
      <c r="K25" s="1086"/>
      <c r="L25" s="1095">
        <f t="shared" si="9"/>
        <v>0</v>
      </c>
      <c r="M25" s="1091"/>
      <c r="N25" s="950"/>
      <c r="O25" s="955">
        <f>SUM(M25:N25)</f>
        <v>0</v>
      </c>
      <c r="P25" s="1105">
        <f>L25+O25</f>
        <v>0</v>
      </c>
      <c r="Q25" s="260"/>
      <c r="R25" s="260"/>
    </row>
    <row r="26" spans="2:18" ht="12.75">
      <c r="B26" s="616">
        <f t="shared" si="3"/>
        <v>18</v>
      </c>
      <c r="C26" s="621"/>
      <c r="D26" s="643"/>
      <c r="E26" s="628" t="s">
        <v>32</v>
      </c>
      <c r="F26" s="644" t="s">
        <v>103</v>
      </c>
      <c r="G26" s="960"/>
      <c r="H26" s="950"/>
      <c r="I26" s="961"/>
      <c r="J26" s="950"/>
      <c r="K26" s="1086"/>
      <c r="L26" s="1095">
        <f t="shared" si="9"/>
        <v>0</v>
      </c>
      <c r="M26" s="960"/>
      <c r="N26" s="950"/>
      <c r="O26" s="955">
        <f>SUM(M26:N26)</f>
        <v>0</v>
      </c>
      <c r="P26" s="1105">
        <f>L26+O26</f>
        <v>0</v>
      </c>
      <c r="Q26" s="260"/>
      <c r="R26" s="260"/>
    </row>
    <row r="27" spans="2:20" ht="12.75">
      <c r="B27" s="616">
        <f t="shared" si="3"/>
        <v>19</v>
      </c>
      <c r="C27" s="629">
        <v>5</v>
      </c>
      <c r="D27" s="630" t="s">
        <v>198</v>
      </c>
      <c r="E27" s="631"/>
      <c r="F27" s="632"/>
      <c r="G27" s="962">
        <v>4000</v>
      </c>
      <c r="H27" s="956">
        <v>1619</v>
      </c>
      <c r="I27" s="956"/>
      <c r="J27" s="956"/>
      <c r="K27" s="970"/>
      <c r="L27" s="1097">
        <f t="shared" si="9"/>
        <v>5619</v>
      </c>
      <c r="M27" s="962"/>
      <c r="N27" s="956"/>
      <c r="O27" s="958">
        <f>SUM(M27:N27)</f>
        <v>0</v>
      </c>
      <c r="P27" s="1104">
        <f>L27+O27</f>
        <v>5619</v>
      </c>
      <c r="S27" s="260"/>
      <c r="T27" s="260"/>
    </row>
    <row r="28" spans="2:20" ht="13.5" thickBot="1">
      <c r="B28" s="1002">
        <f t="shared" si="3"/>
        <v>20</v>
      </c>
      <c r="C28" s="994">
        <v>6</v>
      </c>
      <c r="D28" s="995" t="s">
        <v>199</v>
      </c>
      <c r="E28" s="996"/>
      <c r="F28" s="997"/>
      <c r="G28" s="998"/>
      <c r="H28" s="999"/>
      <c r="I28" s="999">
        <v>1000</v>
      </c>
      <c r="J28" s="999"/>
      <c r="K28" s="1100"/>
      <c r="L28" s="1099">
        <f t="shared" si="9"/>
        <v>1000</v>
      </c>
      <c r="M28" s="998"/>
      <c r="N28" s="998"/>
      <c r="O28" s="971">
        <f>SUM(M28:N28)</f>
        <v>0</v>
      </c>
      <c r="P28" s="1106">
        <f>L28+O28</f>
        <v>1000</v>
      </c>
      <c r="S28" s="260"/>
      <c r="T28" s="260"/>
    </row>
    <row r="29" spans="2:18" ht="12.75">
      <c r="B29" s="254"/>
      <c r="C29" s="258"/>
      <c r="D29" s="259"/>
      <c r="E29" s="260"/>
      <c r="F29" s="260"/>
      <c r="G29" s="260"/>
      <c r="H29" s="260"/>
      <c r="I29" s="260"/>
      <c r="J29" s="260"/>
      <c r="K29" s="260"/>
      <c r="L29" s="260"/>
      <c r="M29" s="260"/>
      <c r="N29" s="260"/>
      <c r="O29" s="260"/>
      <c r="Q29"/>
      <c r="R29"/>
    </row>
    <row r="30" spans="2:18" ht="12.75">
      <c r="B30" s="254"/>
      <c r="C30" s="258"/>
      <c r="D30" s="259"/>
      <c r="E30" s="260"/>
      <c r="F30" s="260"/>
      <c r="G30" s="260"/>
      <c r="H30" s="260"/>
      <c r="I30" s="260"/>
      <c r="J30" s="260"/>
      <c r="K30" s="260"/>
      <c r="L30" s="260"/>
      <c r="M30" s="260"/>
      <c r="N30" s="260"/>
      <c r="O30" s="260"/>
      <c r="Q30"/>
      <c r="R30"/>
    </row>
    <row r="31" spans="17:18" ht="13.5" thickBot="1">
      <c r="Q31"/>
      <c r="R31"/>
    </row>
    <row r="32" spans="2:18" ht="12.75">
      <c r="B32" s="1196" t="s">
        <v>327</v>
      </c>
      <c r="C32" s="1197"/>
      <c r="D32" s="1197"/>
      <c r="E32" s="1197"/>
      <c r="F32" s="1197"/>
      <c r="G32" s="1197"/>
      <c r="H32" s="1197"/>
      <c r="I32" s="1197"/>
      <c r="J32" s="1197"/>
      <c r="K32" s="1197"/>
      <c r="L32" s="1197"/>
      <c r="M32" s="576"/>
      <c r="N32" s="577"/>
      <c r="O32" s="578"/>
      <c r="P32" s="1075" t="s">
        <v>41</v>
      </c>
      <c r="Q32"/>
      <c r="R32"/>
    </row>
    <row r="33" spans="2:18" ht="18.75">
      <c r="B33" s="579"/>
      <c r="C33" s="580"/>
      <c r="D33" s="581"/>
      <c r="E33" s="582"/>
      <c r="F33" s="583"/>
      <c r="G33" s="1198" t="s">
        <v>40</v>
      </c>
      <c r="H33" s="1199"/>
      <c r="I33" s="1199"/>
      <c r="J33" s="1199"/>
      <c r="K33" s="1199"/>
      <c r="L33" s="1200"/>
      <c r="M33" s="938" t="s">
        <v>39</v>
      </c>
      <c r="N33" s="937"/>
      <c r="O33" s="934"/>
      <c r="P33" s="1076" t="s">
        <v>119</v>
      </c>
      <c r="Q33"/>
      <c r="R33"/>
    </row>
    <row r="34" spans="2:18" ht="13.5" thickBot="1">
      <c r="B34" s="584"/>
      <c r="C34" s="585" t="s">
        <v>182</v>
      </c>
      <c r="D34" s="586" t="s">
        <v>37</v>
      </c>
      <c r="E34" s="587"/>
      <c r="F34" s="588"/>
      <c r="G34" s="589" t="s">
        <v>38</v>
      </c>
      <c r="H34" s="590"/>
      <c r="I34" s="590"/>
      <c r="J34" s="590"/>
      <c r="K34" s="592"/>
      <c r="L34" s="593"/>
      <c r="M34" s="591"/>
      <c r="N34" s="591"/>
      <c r="O34" s="972"/>
      <c r="P34" s="1077"/>
      <c r="Q34"/>
      <c r="R34"/>
    </row>
    <row r="35" spans="2:18" ht="12.75">
      <c r="B35" s="594"/>
      <c r="C35" s="595" t="s">
        <v>183</v>
      </c>
      <c r="D35" s="596" t="s">
        <v>181</v>
      </c>
      <c r="E35" s="597"/>
      <c r="F35" s="598" t="s">
        <v>30</v>
      </c>
      <c r="G35" s="1201">
        <v>610</v>
      </c>
      <c r="H35" s="1194">
        <v>620</v>
      </c>
      <c r="I35" s="1194">
        <v>630</v>
      </c>
      <c r="J35" s="599">
        <v>640</v>
      </c>
      <c r="K35" s="599">
        <v>650</v>
      </c>
      <c r="L35" s="927" t="s">
        <v>28</v>
      </c>
      <c r="M35" s="599">
        <v>716</v>
      </c>
      <c r="N35" s="926">
        <v>717</v>
      </c>
      <c r="O35" s="929" t="s">
        <v>28</v>
      </c>
      <c r="P35" s="1076" t="s">
        <v>249</v>
      </c>
      <c r="Q35"/>
      <c r="R35"/>
    </row>
    <row r="36" spans="2:18" ht="13.5" thickBot="1">
      <c r="B36" s="600"/>
      <c r="C36" s="601"/>
      <c r="D36" s="602"/>
      <c r="E36" s="603"/>
      <c r="F36" s="604"/>
      <c r="G36" s="1202"/>
      <c r="H36" s="1195"/>
      <c r="I36" s="1195"/>
      <c r="J36" s="605"/>
      <c r="K36" s="606"/>
      <c r="L36" s="928"/>
      <c r="M36" s="605"/>
      <c r="N36" s="606"/>
      <c r="O36" s="930"/>
      <c r="P36" s="1078"/>
      <c r="Q36"/>
      <c r="R36"/>
    </row>
    <row r="37" spans="2:18" ht="16.5" thickBot="1" thickTop="1">
      <c r="B37" s="607">
        <v>1</v>
      </c>
      <c r="C37" s="608" t="s">
        <v>180</v>
      </c>
      <c r="D37" s="609"/>
      <c r="E37" s="610"/>
      <c r="F37" s="611"/>
      <c r="G37" s="939">
        <f>G38+G44+G47+G51+G55+G56</f>
        <v>4280</v>
      </c>
      <c r="H37" s="939">
        <f>H38+H44+H47+H51+H55+H56</f>
        <v>1730</v>
      </c>
      <c r="I37" s="939">
        <f>I38+I44+I47+I51+I55+I56</f>
        <v>2700</v>
      </c>
      <c r="J37" s="939">
        <f>J38+J44+J47+J51+J55+J56</f>
        <v>2000</v>
      </c>
      <c r="K37" s="939">
        <f>K38+K44+K47+K51+K55+K56</f>
        <v>0</v>
      </c>
      <c r="L37" s="939">
        <f aca="true" t="shared" si="11" ref="L37:L49">SUM(G37:K37)</f>
        <v>10710</v>
      </c>
      <c r="M37" s="939">
        <f>M38+M44+M47+M51+M55+M56</f>
        <v>0</v>
      </c>
      <c r="N37" s="939">
        <f>N38+N44+N47+N51+N55+N56</f>
        <v>0</v>
      </c>
      <c r="O37" s="940">
        <f aca="true" t="shared" si="12" ref="O37:O49">SUM(M37:N37)</f>
        <v>0</v>
      </c>
      <c r="P37" s="1082">
        <f>L37+O37</f>
        <v>10710</v>
      </c>
      <c r="Q37"/>
      <c r="R37"/>
    </row>
    <row r="38" spans="2:18" ht="13.5" thickTop="1">
      <c r="B38" s="607">
        <f aca="true" t="shared" si="13" ref="B38:B56">B37+1</f>
        <v>2</v>
      </c>
      <c r="C38" s="612">
        <v>1</v>
      </c>
      <c r="D38" s="613" t="s">
        <v>258</v>
      </c>
      <c r="E38" s="614"/>
      <c r="F38" s="615"/>
      <c r="G38" s="941">
        <f>G39</f>
        <v>0</v>
      </c>
      <c r="H38" s="941">
        <f>H39</f>
        <v>0</v>
      </c>
      <c r="I38" s="941">
        <f>I39</f>
        <v>1500</v>
      </c>
      <c r="J38" s="941">
        <f>J39</f>
        <v>0</v>
      </c>
      <c r="K38" s="941">
        <f>K39</f>
        <v>0</v>
      </c>
      <c r="L38" s="941">
        <f t="shared" si="11"/>
        <v>1500</v>
      </c>
      <c r="M38" s="941">
        <f>M39</f>
        <v>0</v>
      </c>
      <c r="N38" s="941">
        <f>N39</f>
        <v>0</v>
      </c>
      <c r="O38" s="944">
        <f t="shared" si="12"/>
        <v>0</v>
      </c>
      <c r="P38" s="1081">
        <f aca="true" t="shared" si="14" ref="P38:P44">I38+O38</f>
        <v>1500</v>
      </c>
      <c r="Q38"/>
      <c r="R38"/>
    </row>
    <row r="39" spans="2:18" ht="12.75">
      <c r="B39" s="616">
        <f t="shared" si="13"/>
        <v>3</v>
      </c>
      <c r="C39" s="617"/>
      <c r="D39" s="618" t="s">
        <v>185</v>
      </c>
      <c r="E39" s="619" t="s">
        <v>36</v>
      </c>
      <c r="F39" s="620"/>
      <c r="G39" s="945">
        <f>SUM(G40:G43)</f>
        <v>0</v>
      </c>
      <c r="H39" s="945">
        <f>SUM(H40:H43)</f>
        <v>0</v>
      </c>
      <c r="I39" s="945">
        <f>SUM(I40:I43)</f>
        <v>1500</v>
      </c>
      <c r="J39" s="945">
        <f>SUM(J40:J43)</f>
        <v>0</v>
      </c>
      <c r="K39" s="945">
        <f>SUM(K40:K43)</f>
        <v>0</v>
      </c>
      <c r="L39" s="945">
        <f t="shared" si="11"/>
        <v>1500</v>
      </c>
      <c r="M39" s="945">
        <f>SUM(M40:M43)</f>
        <v>0</v>
      </c>
      <c r="N39" s="945">
        <f>SUM(N40:N43)</f>
        <v>0</v>
      </c>
      <c r="O39" s="946">
        <f t="shared" si="12"/>
        <v>0</v>
      </c>
      <c r="P39" s="1079">
        <f t="shared" si="14"/>
        <v>1500</v>
      </c>
      <c r="Q39"/>
      <c r="R39"/>
    </row>
    <row r="40" spans="2:18" ht="12.75">
      <c r="B40" s="616">
        <f t="shared" si="13"/>
        <v>4</v>
      </c>
      <c r="C40" s="621"/>
      <c r="D40" s="622"/>
      <c r="E40" s="623" t="s">
        <v>31</v>
      </c>
      <c r="F40" s="624" t="s">
        <v>95</v>
      </c>
      <c r="G40" s="947"/>
      <c r="H40" s="948"/>
      <c r="I40" s="949">
        <v>1000</v>
      </c>
      <c r="J40" s="950"/>
      <c r="K40" s="951"/>
      <c r="L40" s="952">
        <f t="shared" si="11"/>
        <v>1000</v>
      </c>
      <c r="M40" s="953"/>
      <c r="N40" s="954"/>
      <c r="O40" s="955">
        <f t="shared" si="12"/>
        <v>0</v>
      </c>
      <c r="P40" s="1079">
        <f t="shared" si="14"/>
        <v>1000</v>
      </c>
      <c r="Q40"/>
      <c r="R40"/>
    </row>
    <row r="41" spans="2:18" ht="12.75">
      <c r="B41" s="616">
        <f t="shared" si="13"/>
        <v>5</v>
      </c>
      <c r="C41" s="617"/>
      <c r="D41" s="622"/>
      <c r="E41" s="623" t="s">
        <v>32</v>
      </c>
      <c r="F41" s="624" t="s">
        <v>96</v>
      </c>
      <c r="G41" s="947"/>
      <c r="H41" s="948"/>
      <c r="I41" s="949">
        <v>170</v>
      </c>
      <c r="J41" s="950"/>
      <c r="K41" s="951"/>
      <c r="L41" s="952">
        <f t="shared" si="11"/>
        <v>170</v>
      </c>
      <c r="M41" s="953"/>
      <c r="N41" s="954"/>
      <c r="O41" s="955">
        <f t="shared" si="12"/>
        <v>0</v>
      </c>
      <c r="P41" s="1079">
        <f t="shared" si="14"/>
        <v>170</v>
      </c>
      <c r="Q41"/>
      <c r="R41"/>
    </row>
    <row r="42" spans="2:18" ht="12.75">
      <c r="B42" s="616">
        <f t="shared" si="13"/>
        <v>6</v>
      </c>
      <c r="C42" s="617"/>
      <c r="D42" s="622"/>
      <c r="E42" s="623" t="s">
        <v>33</v>
      </c>
      <c r="F42" s="624" t="s">
        <v>97</v>
      </c>
      <c r="G42" s="947"/>
      <c r="H42" s="948"/>
      <c r="I42" s="949">
        <v>330</v>
      </c>
      <c r="J42" s="950"/>
      <c r="K42" s="951"/>
      <c r="L42" s="952">
        <f t="shared" si="11"/>
        <v>330</v>
      </c>
      <c r="M42" s="953"/>
      <c r="N42" s="954"/>
      <c r="O42" s="955">
        <f t="shared" si="12"/>
        <v>0</v>
      </c>
      <c r="P42" s="1079">
        <f t="shared" si="14"/>
        <v>330</v>
      </c>
      <c r="Q42"/>
      <c r="R42"/>
    </row>
    <row r="43" spans="2:18" ht="12.75">
      <c r="B43" s="616">
        <f t="shared" si="13"/>
        <v>7</v>
      </c>
      <c r="C43" s="617"/>
      <c r="D43" s="622"/>
      <c r="E43" s="623" t="s">
        <v>34</v>
      </c>
      <c r="F43" s="624" t="s">
        <v>98</v>
      </c>
      <c r="G43" s="947"/>
      <c r="H43" s="948"/>
      <c r="I43" s="949"/>
      <c r="J43" s="950"/>
      <c r="K43" s="951"/>
      <c r="L43" s="952">
        <f t="shared" si="11"/>
        <v>0</v>
      </c>
      <c r="M43" s="950"/>
      <c r="N43" s="950"/>
      <c r="O43" s="955">
        <f t="shared" si="12"/>
        <v>0</v>
      </c>
      <c r="P43" s="1101">
        <f t="shared" si="14"/>
        <v>0</v>
      </c>
      <c r="Q43"/>
      <c r="R43"/>
    </row>
    <row r="44" spans="2:18" ht="12.75">
      <c r="B44" s="616">
        <f t="shared" si="13"/>
        <v>8</v>
      </c>
      <c r="C44" s="612">
        <v>2</v>
      </c>
      <c r="D44" s="613" t="s">
        <v>209</v>
      </c>
      <c r="E44" s="614"/>
      <c r="F44" s="615"/>
      <c r="G44" s="941">
        <f aca="true" t="shared" si="15" ref="G44:K45">G45</f>
        <v>0</v>
      </c>
      <c r="H44" s="941">
        <f t="shared" si="15"/>
        <v>0</v>
      </c>
      <c r="I44" s="941">
        <f t="shared" si="15"/>
        <v>0</v>
      </c>
      <c r="J44" s="941">
        <f t="shared" si="15"/>
        <v>0</v>
      </c>
      <c r="K44" s="941">
        <f t="shared" si="15"/>
        <v>0</v>
      </c>
      <c r="L44" s="941">
        <f t="shared" si="11"/>
        <v>0</v>
      </c>
      <c r="M44" s="941">
        <f>M45</f>
        <v>0</v>
      </c>
      <c r="N44" s="941">
        <f>N45</f>
        <v>0</v>
      </c>
      <c r="O44" s="958">
        <f t="shared" si="12"/>
        <v>0</v>
      </c>
      <c r="P44" s="1080">
        <f t="shared" si="14"/>
        <v>0</v>
      </c>
      <c r="Q44"/>
      <c r="R44"/>
    </row>
    <row r="45" spans="2:18" ht="12.75">
      <c r="B45" s="616">
        <f t="shared" si="13"/>
        <v>9</v>
      </c>
      <c r="C45" s="621"/>
      <c r="D45" s="625" t="s">
        <v>185</v>
      </c>
      <c r="E45" s="626" t="s">
        <v>36</v>
      </c>
      <c r="F45" s="620"/>
      <c r="G45" s="959">
        <f t="shared" si="15"/>
        <v>0</v>
      </c>
      <c r="H45" s="959">
        <f t="shared" si="15"/>
        <v>0</v>
      </c>
      <c r="I45" s="959">
        <f t="shared" si="15"/>
        <v>0</v>
      </c>
      <c r="J45" s="959">
        <f t="shared" si="15"/>
        <v>0</v>
      </c>
      <c r="K45" s="959">
        <f t="shared" si="15"/>
        <v>0</v>
      </c>
      <c r="L45" s="959">
        <f t="shared" si="11"/>
        <v>0</v>
      </c>
      <c r="M45" s="959">
        <f>M46</f>
        <v>0</v>
      </c>
      <c r="N45" s="959">
        <f>N46</f>
        <v>0</v>
      </c>
      <c r="O45" s="946">
        <f t="shared" si="12"/>
        <v>0</v>
      </c>
      <c r="P45" s="1102">
        <f>L45+O45</f>
        <v>0</v>
      </c>
      <c r="Q45"/>
      <c r="R45"/>
    </row>
    <row r="46" spans="2:18" ht="12.75">
      <c r="B46" s="616">
        <f>B45+1</f>
        <v>10</v>
      </c>
      <c r="C46" s="617"/>
      <c r="D46" s="627"/>
      <c r="E46" s="628" t="s">
        <v>31</v>
      </c>
      <c r="F46" s="624" t="s">
        <v>98</v>
      </c>
      <c r="G46" s="960"/>
      <c r="H46" s="950"/>
      <c r="I46" s="961"/>
      <c r="J46" s="950"/>
      <c r="K46" s="951"/>
      <c r="L46" s="952">
        <f t="shared" si="11"/>
        <v>0</v>
      </c>
      <c r="M46" s="950"/>
      <c r="N46" s="950"/>
      <c r="O46" s="955">
        <f t="shared" si="12"/>
        <v>0</v>
      </c>
      <c r="P46" s="1103">
        <f>L46+O46</f>
        <v>0</v>
      </c>
      <c r="Q46"/>
      <c r="R46"/>
    </row>
    <row r="47" spans="2:18" ht="12.75">
      <c r="B47" s="616">
        <f t="shared" si="13"/>
        <v>11</v>
      </c>
      <c r="C47" s="629">
        <v>3</v>
      </c>
      <c r="D47" s="630" t="s">
        <v>195</v>
      </c>
      <c r="E47" s="631"/>
      <c r="F47" s="632"/>
      <c r="G47" s="962">
        <f aca="true" t="shared" si="16" ref="G47:K48">G48</f>
        <v>0</v>
      </c>
      <c r="H47" s="962">
        <f t="shared" si="16"/>
        <v>0</v>
      </c>
      <c r="I47" s="962">
        <f t="shared" si="16"/>
        <v>0</v>
      </c>
      <c r="J47" s="962">
        <f t="shared" si="16"/>
        <v>2000</v>
      </c>
      <c r="K47" s="962">
        <f t="shared" si="16"/>
        <v>0</v>
      </c>
      <c r="L47" s="962">
        <f t="shared" si="11"/>
        <v>2000</v>
      </c>
      <c r="M47" s="962">
        <f>M48</f>
        <v>0</v>
      </c>
      <c r="N47" s="962">
        <f>N48</f>
        <v>0</v>
      </c>
      <c r="O47" s="958">
        <f t="shared" si="12"/>
        <v>0</v>
      </c>
      <c r="P47" s="1104">
        <f>L46+O47</f>
        <v>0</v>
      </c>
      <c r="Q47"/>
      <c r="R47"/>
    </row>
    <row r="48" spans="2:18" ht="12.75">
      <c r="B48" s="616">
        <f t="shared" si="13"/>
        <v>12</v>
      </c>
      <c r="C48" s="621"/>
      <c r="D48" s="633" t="s">
        <v>214</v>
      </c>
      <c r="E48" s="626" t="s">
        <v>236</v>
      </c>
      <c r="F48" s="634"/>
      <c r="G48" s="945">
        <f t="shared" si="16"/>
        <v>0</v>
      </c>
      <c r="H48" s="945">
        <f t="shared" si="16"/>
        <v>0</v>
      </c>
      <c r="I48" s="945">
        <f t="shared" si="16"/>
        <v>0</v>
      </c>
      <c r="J48" s="945">
        <f t="shared" si="16"/>
        <v>2000</v>
      </c>
      <c r="K48" s="945">
        <f t="shared" si="16"/>
        <v>0</v>
      </c>
      <c r="L48" s="945">
        <f t="shared" si="11"/>
        <v>2000</v>
      </c>
      <c r="M48" s="945">
        <f>M49</f>
        <v>0</v>
      </c>
      <c r="N48" s="945">
        <f>N49</f>
        <v>0</v>
      </c>
      <c r="O48" s="946">
        <f t="shared" si="12"/>
        <v>0</v>
      </c>
      <c r="P48" s="1102">
        <f>L48+O48</f>
        <v>2000</v>
      </c>
      <c r="Q48"/>
      <c r="R48"/>
    </row>
    <row r="49" spans="2:18" ht="12.75">
      <c r="B49" s="616">
        <f t="shared" si="13"/>
        <v>13</v>
      </c>
      <c r="C49" s="635"/>
      <c r="D49" s="636"/>
      <c r="E49" s="623" t="s">
        <v>31</v>
      </c>
      <c r="F49" s="637" t="s">
        <v>104</v>
      </c>
      <c r="G49" s="960"/>
      <c r="H49" s="950"/>
      <c r="I49" s="949"/>
      <c r="J49" s="950">
        <v>2000</v>
      </c>
      <c r="K49" s="951"/>
      <c r="L49" s="952">
        <f t="shared" si="11"/>
        <v>2000</v>
      </c>
      <c r="M49" s="950"/>
      <c r="N49" s="950"/>
      <c r="O49" s="955">
        <f t="shared" si="12"/>
        <v>0</v>
      </c>
      <c r="P49" s="1103">
        <f>L49+O49</f>
        <v>2000</v>
      </c>
      <c r="Q49"/>
      <c r="R49"/>
    </row>
    <row r="50" spans="2:18" ht="12.75">
      <c r="B50" s="616">
        <f t="shared" si="13"/>
        <v>14</v>
      </c>
      <c r="C50" s="638">
        <v>4</v>
      </c>
      <c r="D50" s="639" t="s">
        <v>196</v>
      </c>
      <c r="E50" s="640"/>
      <c r="F50" s="641"/>
      <c r="G50" s="963"/>
      <c r="H50" s="964"/>
      <c r="I50" s="964"/>
      <c r="J50" s="965"/>
      <c r="K50" s="966"/>
      <c r="L50" s="967"/>
      <c r="M50" s="964"/>
      <c r="N50" s="1188">
        <f>N52</f>
        <v>0</v>
      </c>
      <c r="O50" s="1192">
        <f>SUM(M50:N51)</f>
        <v>0</v>
      </c>
      <c r="P50" s="1190">
        <f>L50+O50</f>
        <v>0</v>
      </c>
      <c r="Q50"/>
      <c r="R50"/>
    </row>
    <row r="51" spans="2:18" ht="12.75">
      <c r="B51" s="616">
        <f t="shared" si="13"/>
        <v>15</v>
      </c>
      <c r="C51" s="612"/>
      <c r="D51" s="613" t="s">
        <v>197</v>
      </c>
      <c r="E51" s="614"/>
      <c r="F51" s="615"/>
      <c r="G51" s="941">
        <f>G52</f>
        <v>0</v>
      </c>
      <c r="H51" s="942">
        <f>H52</f>
        <v>0</v>
      </c>
      <c r="I51" s="942">
        <f>I52</f>
        <v>0</v>
      </c>
      <c r="J51" s="942">
        <f>J52</f>
        <v>0</v>
      </c>
      <c r="K51" s="968">
        <f>K52</f>
        <v>0</v>
      </c>
      <c r="L51" s="943">
        <f aca="true" t="shared" si="17" ref="L51:L56">SUM(G51:K51)</f>
        <v>0</v>
      </c>
      <c r="M51" s="942">
        <f>M52</f>
        <v>0</v>
      </c>
      <c r="N51" s="1189"/>
      <c r="O51" s="1193"/>
      <c r="P51" s="1191"/>
      <c r="Q51"/>
      <c r="R51"/>
    </row>
    <row r="52" spans="2:18" ht="12.75">
      <c r="B52" s="616">
        <f t="shared" si="13"/>
        <v>16</v>
      </c>
      <c r="C52" s="621"/>
      <c r="D52" s="642" t="s">
        <v>237</v>
      </c>
      <c r="E52" s="626" t="s">
        <v>0</v>
      </c>
      <c r="F52" s="634"/>
      <c r="G52" s="945">
        <f>SUM(G53:G54)</f>
        <v>0</v>
      </c>
      <c r="H52" s="945">
        <f>SUM(H53:H54)</f>
        <v>0</v>
      </c>
      <c r="I52" s="945">
        <f>SUM(I53:I54)</f>
        <v>0</v>
      </c>
      <c r="J52" s="945">
        <f>SUM(J53:J54)</f>
        <v>0</v>
      </c>
      <c r="K52" s="945">
        <f>SUM(K53:K54)</f>
        <v>0</v>
      </c>
      <c r="L52" s="945">
        <f t="shared" si="17"/>
        <v>0</v>
      </c>
      <c r="M52" s="945">
        <f>SUM(M53:M54)</f>
        <v>0</v>
      </c>
      <c r="N52" s="945">
        <f>SUM(N53:N54)</f>
        <v>0</v>
      </c>
      <c r="O52" s="946">
        <f>SUM(M52:N52)</f>
        <v>0</v>
      </c>
      <c r="P52" s="1102">
        <f>L52+O52</f>
        <v>0</v>
      </c>
      <c r="Q52"/>
      <c r="R52"/>
    </row>
    <row r="53" spans="2:18" ht="12.75">
      <c r="B53" s="616">
        <f t="shared" si="13"/>
        <v>17</v>
      </c>
      <c r="C53" s="617"/>
      <c r="D53" s="622"/>
      <c r="E53" s="623" t="s">
        <v>31</v>
      </c>
      <c r="F53" s="624" t="s">
        <v>102</v>
      </c>
      <c r="G53" s="947"/>
      <c r="H53" s="948"/>
      <c r="I53" s="949"/>
      <c r="J53" s="950"/>
      <c r="K53" s="951"/>
      <c r="L53" s="952">
        <f t="shared" si="17"/>
        <v>0</v>
      </c>
      <c r="M53" s="953"/>
      <c r="N53" s="950"/>
      <c r="O53" s="955">
        <f>SUM(M53:N53)</f>
        <v>0</v>
      </c>
      <c r="P53" s="1105">
        <f>L53+O53</f>
        <v>0</v>
      </c>
      <c r="Q53"/>
      <c r="R53"/>
    </row>
    <row r="54" spans="2:16" ht="12.75">
      <c r="B54" s="616">
        <f t="shared" si="13"/>
        <v>18</v>
      </c>
      <c r="C54" s="621"/>
      <c r="D54" s="643"/>
      <c r="E54" s="628" t="s">
        <v>32</v>
      </c>
      <c r="F54" s="644" t="s">
        <v>103</v>
      </c>
      <c r="G54" s="960"/>
      <c r="H54" s="950"/>
      <c r="I54" s="961"/>
      <c r="J54" s="950"/>
      <c r="K54" s="951"/>
      <c r="L54" s="952">
        <f t="shared" si="17"/>
        <v>0</v>
      </c>
      <c r="M54" s="950"/>
      <c r="N54" s="950"/>
      <c r="O54" s="955">
        <f>SUM(M54:N54)</f>
        <v>0</v>
      </c>
      <c r="P54" s="1105">
        <f>L54+O54</f>
        <v>0</v>
      </c>
    </row>
    <row r="55" spans="2:16" ht="12.75">
      <c r="B55" s="616">
        <f t="shared" si="13"/>
        <v>19</v>
      </c>
      <c r="C55" s="629">
        <v>5</v>
      </c>
      <c r="D55" s="630" t="s">
        <v>198</v>
      </c>
      <c r="E55" s="631"/>
      <c r="F55" s="632"/>
      <c r="G55" s="962">
        <v>4280</v>
      </c>
      <c r="H55" s="956">
        <v>1730</v>
      </c>
      <c r="I55" s="956"/>
      <c r="J55" s="956"/>
      <c r="K55" s="969"/>
      <c r="L55" s="957">
        <f t="shared" si="17"/>
        <v>6010</v>
      </c>
      <c r="M55" s="956"/>
      <c r="N55" s="956"/>
      <c r="O55" s="958">
        <f>SUM(M55:N55)</f>
        <v>0</v>
      </c>
      <c r="P55" s="1104">
        <f>L55+O55</f>
        <v>6010</v>
      </c>
    </row>
    <row r="56" spans="2:16" ht="13.5" thickBot="1">
      <c r="B56" s="616">
        <f t="shared" si="13"/>
        <v>20</v>
      </c>
      <c r="C56" s="629">
        <v>6</v>
      </c>
      <c r="D56" s="630" t="s">
        <v>199</v>
      </c>
      <c r="E56" s="631"/>
      <c r="F56" s="632"/>
      <c r="G56" s="962"/>
      <c r="H56" s="956"/>
      <c r="I56" s="956">
        <v>1200</v>
      </c>
      <c r="J56" s="956"/>
      <c r="K56" s="969"/>
      <c r="L56" s="957">
        <f t="shared" si="17"/>
        <v>1200</v>
      </c>
      <c r="M56" s="956"/>
      <c r="N56" s="970"/>
      <c r="O56" s="971">
        <f>SUM(M56:N56)</f>
        <v>0</v>
      </c>
      <c r="P56" s="1106">
        <f>L56+O56</f>
        <v>1200</v>
      </c>
    </row>
    <row r="59" ht="13.5" thickBot="1"/>
    <row r="60" spans="2:16" ht="12.75">
      <c r="B60" s="1196" t="s">
        <v>590</v>
      </c>
      <c r="C60" s="1197"/>
      <c r="D60" s="1197"/>
      <c r="E60" s="1197"/>
      <c r="F60" s="1197"/>
      <c r="G60" s="1197"/>
      <c r="H60" s="1197"/>
      <c r="I60" s="1197"/>
      <c r="J60" s="1197"/>
      <c r="K60" s="1197"/>
      <c r="L60" s="1197"/>
      <c r="M60" s="576"/>
      <c r="N60" s="577"/>
      <c r="O60" s="578"/>
      <c r="P60" s="1075" t="s">
        <v>41</v>
      </c>
    </row>
    <row r="61" spans="2:16" ht="18.75">
      <c r="B61" s="579"/>
      <c r="C61" s="580"/>
      <c r="D61" s="581"/>
      <c r="E61" s="582"/>
      <c r="F61" s="583"/>
      <c r="G61" s="1198" t="s">
        <v>40</v>
      </c>
      <c r="H61" s="1199"/>
      <c r="I61" s="1199"/>
      <c r="J61" s="1199"/>
      <c r="K61" s="1199"/>
      <c r="L61" s="1200"/>
      <c r="M61" s="938" t="s">
        <v>39</v>
      </c>
      <c r="N61" s="937"/>
      <c r="O61" s="934"/>
      <c r="P61" s="1076" t="s">
        <v>119</v>
      </c>
    </row>
    <row r="62" spans="2:16" ht="13.5" thickBot="1">
      <c r="B62" s="584"/>
      <c r="C62" s="585" t="s">
        <v>182</v>
      </c>
      <c r="D62" s="586" t="s">
        <v>37</v>
      </c>
      <c r="E62" s="587"/>
      <c r="F62" s="588"/>
      <c r="G62" s="589" t="s">
        <v>38</v>
      </c>
      <c r="H62" s="590"/>
      <c r="I62" s="590"/>
      <c r="J62" s="590"/>
      <c r="K62" s="592"/>
      <c r="L62" s="593"/>
      <c r="M62" s="591"/>
      <c r="N62" s="591"/>
      <c r="O62" s="972"/>
      <c r="P62" s="1077"/>
    </row>
    <row r="63" spans="2:16" ht="12.75">
      <c r="B63" s="594"/>
      <c r="C63" s="595" t="s">
        <v>183</v>
      </c>
      <c r="D63" s="596" t="s">
        <v>181</v>
      </c>
      <c r="E63" s="597"/>
      <c r="F63" s="598" t="s">
        <v>30</v>
      </c>
      <c r="G63" s="1201">
        <v>610</v>
      </c>
      <c r="H63" s="1194">
        <v>620</v>
      </c>
      <c r="I63" s="1194">
        <v>630</v>
      </c>
      <c r="J63" s="599">
        <v>640</v>
      </c>
      <c r="K63" s="599">
        <v>650</v>
      </c>
      <c r="L63" s="927" t="s">
        <v>28</v>
      </c>
      <c r="M63" s="599">
        <v>716</v>
      </c>
      <c r="N63" s="926">
        <v>717</v>
      </c>
      <c r="O63" s="929" t="s">
        <v>28</v>
      </c>
      <c r="P63" s="1076" t="s">
        <v>541</v>
      </c>
    </row>
    <row r="64" spans="2:16" ht="13.5" thickBot="1">
      <c r="B64" s="600"/>
      <c r="C64" s="601"/>
      <c r="D64" s="602"/>
      <c r="E64" s="603"/>
      <c r="F64" s="604"/>
      <c r="G64" s="1202"/>
      <c r="H64" s="1195"/>
      <c r="I64" s="1195"/>
      <c r="J64" s="605"/>
      <c r="K64" s="606"/>
      <c r="L64" s="928"/>
      <c r="M64" s="605"/>
      <c r="N64" s="606"/>
      <c r="O64" s="930"/>
      <c r="P64" s="1078"/>
    </row>
    <row r="65" spans="2:16" ht="16.5" thickBot="1" thickTop="1">
      <c r="B65" s="607">
        <v>1</v>
      </c>
      <c r="C65" s="608" t="s">
        <v>180</v>
      </c>
      <c r="D65" s="609"/>
      <c r="E65" s="610"/>
      <c r="F65" s="611"/>
      <c r="G65" s="939">
        <f>G66+G72+G75+G79+G83+G84</f>
        <v>4580</v>
      </c>
      <c r="H65" s="939">
        <f>H66+H72+H75+H79+H83+H84</f>
        <v>1850</v>
      </c>
      <c r="I65" s="939">
        <f>I66+I72+I75+I79+I83+I84</f>
        <v>2800</v>
      </c>
      <c r="J65" s="939">
        <f>J66+J72+J75+J79+J83+J84</f>
        <v>2000</v>
      </c>
      <c r="K65" s="939">
        <f>K66+K72+K75+K79+K83+K84</f>
        <v>0</v>
      </c>
      <c r="L65" s="939">
        <f aca="true" t="shared" si="18" ref="L65:L77">SUM(G65:K65)</f>
        <v>11230</v>
      </c>
      <c r="M65" s="939">
        <f>M66+M72+M75+M79+M83+M84</f>
        <v>0</v>
      </c>
      <c r="N65" s="939">
        <f>N66+N72+N75+N79+N83+N84</f>
        <v>0</v>
      </c>
      <c r="O65" s="940">
        <f aca="true" t="shared" si="19" ref="O65:O77">SUM(M65:N65)</f>
        <v>0</v>
      </c>
      <c r="P65" s="1082">
        <f>L65+O65</f>
        <v>11230</v>
      </c>
    </row>
    <row r="66" spans="2:16" ht="13.5" thickTop="1">
      <c r="B66" s="607">
        <f aca="true" t="shared" si="20" ref="B66:B84">B65+1</f>
        <v>2</v>
      </c>
      <c r="C66" s="612">
        <v>1</v>
      </c>
      <c r="D66" s="613" t="s">
        <v>258</v>
      </c>
      <c r="E66" s="614"/>
      <c r="F66" s="615"/>
      <c r="G66" s="941">
        <f>G67</f>
        <v>0</v>
      </c>
      <c r="H66" s="941">
        <f>H67</f>
        <v>0</v>
      </c>
      <c r="I66" s="941">
        <f>I67</f>
        <v>1500</v>
      </c>
      <c r="J66" s="941">
        <f>J67</f>
        <v>0</v>
      </c>
      <c r="K66" s="941">
        <f>K67</f>
        <v>0</v>
      </c>
      <c r="L66" s="941">
        <f t="shared" si="18"/>
        <v>1500</v>
      </c>
      <c r="M66" s="941">
        <f>M67</f>
        <v>0</v>
      </c>
      <c r="N66" s="941">
        <f>N67</f>
        <v>0</v>
      </c>
      <c r="O66" s="944">
        <f t="shared" si="19"/>
        <v>0</v>
      </c>
      <c r="P66" s="1081">
        <f aca="true" t="shared" si="21" ref="P66:P72">I66+O66</f>
        <v>1500</v>
      </c>
    </row>
    <row r="67" spans="2:16" ht="12.75">
      <c r="B67" s="616">
        <f t="shared" si="20"/>
        <v>3</v>
      </c>
      <c r="C67" s="617"/>
      <c r="D67" s="618" t="s">
        <v>185</v>
      </c>
      <c r="E67" s="619" t="s">
        <v>36</v>
      </c>
      <c r="F67" s="620"/>
      <c r="G67" s="945">
        <f>SUM(G68:G71)</f>
        <v>0</v>
      </c>
      <c r="H67" s="945">
        <f>SUM(H68:H71)</f>
        <v>0</v>
      </c>
      <c r="I67" s="945">
        <f>SUM(I68:I71)</f>
        <v>1500</v>
      </c>
      <c r="J67" s="945">
        <f>SUM(J68:J71)</f>
        <v>0</v>
      </c>
      <c r="K67" s="945">
        <f>SUM(K68:K71)</f>
        <v>0</v>
      </c>
      <c r="L67" s="945">
        <f t="shared" si="18"/>
        <v>1500</v>
      </c>
      <c r="M67" s="945">
        <f>SUM(M68:M71)</f>
        <v>0</v>
      </c>
      <c r="N67" s="945">
        <f>SUM(N68:N71)</f>
        <v>0</v>
      </c>
      <c r="O67" s="946">
        <f t="shared" si="19"/>
        <v>0</v>
      </c>
      <c r="P67" s="1079">
        <f t="shared" si="21"/>
        <v>1500</v>
      </c>
    </row>
    <row r="68" spans="2:16" ht="12.75">
      <c r="B68" s="616">
        <f t="shared" si="20"/>
        <v>4</v>
      </c>
      <c r="C68" s="621"/>
      <c r="D68" s="622"/>
      <c r="E68" s="623" t="s">
        <v>31</v>
      </c>
      <c r="F68" s="624" t="s">
        <v>95</v>
      </c>
      <c r="G68" s="947"/>
      <c r="H68" s="948"/>
      <c r="I68" s="949">
        <v>1000</v>
      </c>
      <c r="J68" s="950"/>
      <c r="K68" s="951"/>
      <c r="L68" s="952">
        <f t="shared" si="18"/>
        <v>1000</v>
      </c>
      <c r="M68" s="953"/>
      <c r="N68" s="954"/>
      <c r="O68" s="955">
        <f t="shared" si="19"/>
        <v>0</v>
      </c>
      <c r="P68" s="1079">
        <f t="shared" si="21"/>
        <v>1000</v>
      </c>
    </row>
    <row r="69" spans="2:16" ht="12.75">
      <c r="B69" s="616">
        <f t="shared" si="20"/>
        <v>5</v>
      </c>
      <c r="C69" s="617"/>
      <c r="D69" s="622"/>
      <c r="E69" s="623" t="s">
        <v>32</v>
      </c>
      <c r="F69" s="624" t="s">
        <v>96</v>
      </c>
      <c r="G69" s="947"/>
      <c r="H69" s="948"/>
      <c r="I69" s="949">
        <v>170</v>
      </c>
      <c r="J69" s="950"/>
      <c r="K69" s="951"/>
      <c r="L69" s="952">
        <f t="shared" si="18"/>
        <v>170</v>
      </c>
      <c r="M69" s="953"/>
      <c r="N69" s="954"/>
      <c r="O69" s="955">
        <f t="shared" si="19"/>
        <v>0</v>
      </c>
      <c r="P69" s="1079">
        <f t="shared" si="21"/>
        <v>170</v>
      </c>
    </row>
    <row r="70" spans="2:16" ht="12.75">
      <c r="B70" s="616">
        <f t="shared" si="20"/>
        <v>6</v>
      </c>
      <c r="C70" s="617"/>
      <c r="D70" s="622"/>
      <c r="E70" s="623" t="s">
        <v>33</v>
      </c>
      <c r="F70" s="624" t="s">
        <v>97</v>
      </c>
      <c r="G70" s="947"/>
      <c r="H70" s="948"/>
      <c r="I70" s="949">
        <v>330</v>
      </c>
      <c r="J70" s="950"/>
      <c r="K70" s="951"/>
      <c r="L70" s="952">
        <f t="shared" si="18"/>
        <v>330</v>
      </c>
      <c r="M70" s="953"/>
      <c r="N70" s="954"/>
      <c r="O70" s="955">
        <f t="shared" si="19"/>
        <v>0</v>
      </c>
      <c r="P70" s="1079">
        <f t="shared" si="21"/>
        <v>330</v>
      </c>
    </row>
    <row r="71" spans="2:16" ht="12.75">
      <c r="B71" s="616">
        <f t="shared" si="20"/>
        <v>7</v>
      </c>
      <c r="C71" s="617"/>
      <c r="D71" s="622"/>
      <c r="E71" s="623" t="s">
        <v>34</v>
      </c>
      <c r="F71" s="624" t="s">
        <v>98</v>
      </c>
      <c r="G71" s="947"/>
      <c r="H71" s="948"/>
      <c r="I71" s="949"/>
      <c r="J71" s="950"/>
      <c r="K71" s="951"/>
      <c r="L71" s="952">
        <f t="shared" si="18"/>
        <v>0</v>
      </c>
      <c r="M71" s="950"/>
      <c r="N71" s="950"/>
      <c r="O71" s="955">
        <f t="shared" si="19"/>
        <v>0</v>
      </c>
      <c r="P71" s="1101">
        <f t="shared" si="21"/>
        <v>0</v>
      </c>
    </row>
    <row r="72" spans="2:16" ht="12.75">
      <c r="B72" s="616">
        <f t="shared" si="20"/>
        <v>8</v>
      </c>
      <c r="C72" s="612">
        <v>2</v>
      </c>
      <c r="D72" s="613" t="s">
        <v>209</v>
      </c>
      <c r="E72" s="614"/>
      <c r="F72" s="615"/>
      <c r="G72" s="941">
        <f aca="true" t="shared" si="22" ref="G72:K73">G73</f>
        <v>0</v>
      </c>
      <c r="H72" s="941">
        <f t="shared" si="22"/>
        <v>0</v>
      </c>
      <c r="I72" s="941">
        <f t="shared" si="22"/>
        <v>0</v>
      </c>
      <c r="J72" s="941">
        <f t="shared" si="22"/>
        <v>0</v>
      </c>
      <c r="K72" s="941">
        <f t="shared" si="22"/>
        <v>0</v>
      </c>
      <c r="L72" s="941">
        <f t="shared" si="18"/>
        <v>0</v>
      </c>
      <c r="M72" s="941">
        <f>M73</f>
        <v>0</v>
      </c>
      <c r="N72" s="941">
        <f>N73</f>
        <v>0</v>
      </c>
      <c r="O72" s="958">
        <f t="shared" si="19"/>
        <v>0</v>
      </c>
      <c r="P72" s="1080">
        <f t="shared" si="21"/>
        <v>0</v>
      </c>
    </row>
    <row r="73" spans="2:16" ht="12.75">
      <c r="B73" s="616">
        <f t="shared" si="20"/>
        <v>9</v>
      </c>
      <c r="C73" s="621"/>
      <c r="D73" s="625" t="s">
        <v>185</v>
      </c>
      <c r="E73" s="626" t="s">
        <v>36</v>
      </c>
      <c r="F73" s="620"/>
      <c r="G73" s="959">
        <f t="shared" si="22"/>
        <v>0</v>
      </c>
      <c r="H73" s="959">
        <f t="shared" si="22"/>
        <v>0</v>
      </c>
      <c r="I73" s="959">
        <f t="shared" si="22"/>
        <v>0</v>
      </c>
      <c r="J73" s="959">
        <f t="shared" si="22"/>
        <v>0</v>
      </c>
      <c r="K73" s="959">
        <f t="shared" si="22"/>
        <v>0</v>
      </c>
      <c r="L73" s="959">
        <f t="shared" si="18"/>
        <v>0</v>
      </c>
      <c r="M73" s="959">
        <f>M74</f>
        <v>0</v>
      </c>
      <c r="N73" s="959">
        <f>N74</f>
        <v>0</v>
      </c>
      <c r="O73" s="946">
        <f t="shared" si="19"/>
        <v>0</v>
      </c>
      <c r="P73" s="1102">
        <f>L73+O73</f>
        <v>0</v>
      </c>
    </row>
    <row r="74" spans="2:16" ht="12.75">
      <c r="B74" s="616">
        <f>B73+1</f>
        <v>10</v>
      </c>
      <c r="C74" s="617"/>
      <c r="D74" s="627"/>
      <c r="E74" s="628" t="s">
        <v>31</v>
      </c>
      <c r="F74" s="624" t="s">
        <v>98</v>
      </c>
      <c r="G74" s="960"/>
      <c r="H74" s="950"/>
      <c r="I74" s="961"/>
      <c r="J74" s="950"/>
      <c r="K74" s="951"/>
      <c r="L74" s="952">
        <f t="shared" si="18"/>
        <v>0</v>
      </c>
      <c r="M74" s="950"/>
      <c r="N74" s="950"/>
      <c r="O74" s="955">
        <f t="shared" si="19"/>
        <v>0</v>
      </c>
      <c r="P74" s="1103">
        <f>L74+O74</f>
        <v>0</v>
      </c>
    </row>
    <row r="75" spans="2:16" ht="12.75">
      <c r="B75" s="616">
        <f t="shared" si="20"/>
        <v>11</v>
      </c>
      <c r="C75" s="629">
        <v>3</v>
      </c>
      <c r="D75" s="630" t="s">
        <v>195</v>
      </c>
      <c r="E75" s="631"/>
      <c r="F75" s="632"/>
      <c r="G75" s="962">
        <f aca="true" t="shared" si="23" ref="G75:K76">G76</f>
        <v>0</v>
      </c>
      <c r="H75" s="962">
        <f t="shared" si="23"/>
        <v>0</v>
      </c>
      <c r="I75" s="962">
        <f t="shared" si="23"/>
        <v>0</v>
      </c>
      <c r="J75" s="962">
        <f t="shared" si="23"/>
        <v>2000</v>
      </c>
      <c r="K75" s="962">
        <f t="shared" si="23"/>
        <v>0</v>
      </c>
      <c r="L75" s="962">
        <f t="shared" si="18"/>
        <v>2000</v>
      </c>
      <c r="M75" s="962">
        <f>M76</f>
        <v>0</v>
      </c>
      <c r="N75" s="962">
        <f>N76</f>
        <v>0</v>
      </c>
      <c r="O75" s="958">
        <f t="shared" si="19"/>
        <v>0</v>
      </c>
      <c r="P75" s="1104">
        <f>L74+O75</f>
        <v>0</v>
      </c>
    </row>
    <row r="76" spans="2:16" ht="12.75">
      <c r="B76" s="616">
        <f t="shared" si="20"/>
        <v>12</v>
      </c>
      <c r="C76" s="621"/>
      <c r="D76" s="633" t="s">
        <v>214</v>
      </c>
      <c r="E76" s="626" t="s">
        <v>236</v>
      </c>
      <c r="F76" s="634"/>
      <c r="G76" s="945">
        <f t="shared" si="23"/>
        <v>0</v>
      </c>
      <c r="H76" s="945">
        <f t="shared" si="23"/>
        <v>0</v>
      </c>
      <c r="I76" s="945">
        <f t="shared" si="23"/>
        <v>0</v>
      </c>
      <c r="J76" s="945">
        <f t="shared" si="23"/>
        <v>2000</v>
      </c>
      <c r="K76" s="945">
        <f t="shared" si="23"/>
        <v>0</v>
      </c>
      <c r="L76" s="945">
        <f t="shared" si="18"/>
        <v>2000</v>
      </c>
      <c r="M76" s="945">
        <f>M77</f>
        <v>0</v>
      </c>
      <c r="N76" s="945">
        <f>N77</f>
        <v>0</v>
      </c>
      <c r="O76" s="946">
        <f t="shared" si="19"/>
        <v>0</v>
      </c>
      <c r="P76" s="1102">
        <f>L76+O76</f>
        <v>2000</v>
      </c>
    </row>
    <row r="77" spans="2:16" ht="12.75">
      <c r="B77" s="616">
        <f t="shared" si="20"/>
        <v>13</v>
      </c>
      <c r="C77" s="635"/>
      <c r="D77" s="636"/>
      <c r="E77" s="623" t="s">
        <v>31</v>
      </c>
      <c r="F77" s="637" t="s">
        <v>104</v>
      </c>
      <c r="G77" s="960"/>
      <c r="H77" s="950"/>
      <c r="I77" s="949"/>
      <c r="J77" s="950">
        <v>2000</v>
      </c>
      <c r="K77" s="951"/>
      <c r="L77" s="952">
        <f t="shared" si="18"/>
        <v>2000</v>
      </c>
      <c r="M77" s="950"/>
      <c r="N77" s="950"/>
      <c r="O77" s="955">
        <f t="shared" si="19"/>
        <v>0</v>
      </c>
      <c r="P77" s="1103">
        <f>L77+O77</f>
        <v>2000</v>
      </c>
    </row>
    <row r="78" spans="2:16" ht="12.75">
      <c r="B78" s="616">
        <f t="shared" si="20"/>
        <v>14</v>
      </c>
      <c r="C78" s="638">
        <v>4</v>
      </c>
      <c r="D78" s="639" t="s">
        <v>196</v>
      </c>
      <c r="E78" s="640"/>
      <c r="F78" s="641"/>
      <c r="G78" s="963"/>
      <c r="H78" s="964"/>
      <c r="I78" s="964"/>
      <c r="J78" s="965"/>
      <c r="K78" s="966"/>
      <c r="L78" s="967"/>
      <c r="M78" s="964"/>
      <c r="N78" s="1188">
        <f>N80</f>
        <v>0</v>
      </c>
      <c r="O78" s="1192">
        <f>SUM(M78:N79)</f>
        <v>0</v>
      </c>
      <c r="P78" s="1190">
        <f>L78+O78</f>
        <v>0</v>
      </c>
    </row>
    <row r="79" spans="2:16" ht="12.75">
      <c r="B79" s="616">
        <f t="shared" si="20"/>
        <v>15</v>
      </c>
      <c r="C79" s="612"/>
      <c r="D79" s="613" t="s">
        <v>197</v>
      </c>
      <c r="E79" s="614"/>
      <c r="F79" s="615"/>
      <c r="G79" s="941">
        <f>G80</f>
        <v>0</v>
      </c>
      <c r="H79" s="942">
        <f>H80</f>
        <v>0</v>
      </c>
      <c r="I79" s="942">
        <f>I80</f>
        <v>0</v>
      </c>
      <c r="J79" s="942">
        <f>J80</f>
        <v>0</v>
      </c>
      <c r="K79" s="968">
        <f>K80</f>
        <v>0</v>
      </c>
      <c r="L79" s="943">
        <f aca="true" t="shared" si="24" ref="L79:L84">SUM(G79:K79)</f>
        <v>0</v>
      </c>
      <c r="M79" s="942">
        <f>M80</f>
        <v>0</v>
      </c>
      <c r="N79" s="1189"/>
      <c r="O79" s="1193"/>
      <c r="P79" s="1191"/>
    </row>
    <row r="80" spans="2:16" ht="12.75">
      <c r="B80" s="616">
        <f t="shared" si="20"/>
        <v>16</v>
      </c>
      <c r="C80" s="621"/>
      <c r="D80" s="642" t="s">
        <v>237</v>
      </c>
      <c r="E80" s="626" t="s">
        <v>0</v>
      </c>
      <c r="F80" s="634"/>
      <c r="G80" s="945">
        <f>SUM(G81:G82)</f>
        <v>0</v>
      </c>
      <c r="H80" s="945">
        <f>SUM(H81:H82)</f>
        <v>0</v>
      </c>
      <c r="I80" s="945">
        <f>SUM(I81:I82)</f>
        <v>0</v>
      </c>
      <c r="J80" s="945">
        <f>SUM(J81:J82)</f>
        <v>0</v>
      </c>
      <c r="K80" s="945">
        <f>SUM(K81:K82)</f>
        <v>0</v>
      </c>
      <c r="L80" s="945">
        <f t="shared" si="24"/>
        <v>0</v>
      </c>
      <c r="M80" s="945">
        <f>SUM(M81:M82)</f>
        <v>0</v>
      </c>
      <c r="N80" s="945">
        <f>SUM(N81:N82)</f>
        <v>0</v>
      </c>
      <c r="O80" s="946">
        <f>SUM(M80:N80)</f>
        <v>0</v>
      </c>
      <c r="P80" s="1102">
        <f>L80+O80</f>
        <v>0</v>
      </c>
    </row>
    <row r="81" spans="2:16" ht="12.75">
      <c r="B81" s="616">
        <f t="shared" si="20"/>
        <v>17</v>
      </c>
      <c r="C81" s="617"/>
      <c r="D81" s="622"/>
      <c r="E81" s="623" t="s">
        <v>31</v>
      </c>
      <c r="F81" s="624" t="s">
        <v>102</v>
      </c>
      <c r="G81" s="947"/>
      <c r="H81" s="948"/>
      <c r="I81" s="949"/>
      <c r="J81" s="950"/>
      <c r="K81" s="951"/>
      <c r="L81" s="952">
        <f t="shared" si="24"/>
        <v>0</v>
      </c>
      <c r="M81" s="953"/>
      <c r="N81" s="950"/>
      <c r="O81" s="955">
        <f>SUM(M81:N81)</f>
        <v>0</v>
      </c>
      <c r="P81" s="1105">
        <f>L81+O81</f>
        <v>0</v>
      </c>
    </row>
    <row r="82" spans="2:16" ht="12.75">
      <c r="B82" s="616">
        <f t="shared" si="20"/>
        <v>18</v>
      </c>
      <c r="C82" s="621"/>
      <c r="D82" s="643"/>
      <c r="E82" s="628" t="s">
        <v>32</v>
      </c>
      <c r="F82" s="644" t="s">
        <v>103</v>
      </c>
      <c r="G82" s="960"/>
      <c r="H82" s="950"/>
      <c r="I82" s="961"/>
      <c r="J82" s="950"/>
      <c r="K82" s="951"/>
      <c r="L82" s="952">
        <f t="shared" si="24"/>
        <v>0</v>
      </c>
      <c r="M82" s="950"/>
      <c r="N82" s="950"/>
      <c r="O82" s="955">
        <f>SUM(M82:N82)</f>
        <v>0</v>
      </c>
      <c r="P82" s="1105">
        <f>L82+O82</f>
        <v>0</v>
      </c>
    </row>
    <row r="83" spans="2:16" ht="12.75">
      <c r="B83" s="616">
        <f t="shared" si="20"/>
        <v>19</v>
      </c>
      <c r="C83" s="629">
        <v>5</v>
      </c>
      <c r="D83" s="630" t="s">
        <v>198</v>
      </c>
      <c r="E83" s="631"/>
      <c r="F83" s="632"/>
      <c r="G83" s="962">
        <v>4580</v>
      </c>
      <c r="H83" s="956">
        <v>1850</v>
      </c>
      <c r="I83" s="956"/>
      <c r="J83" s="956"/>
      <c r="K83" s="969"/>
      <c r="L83" s="957">
        <f t="shared" si="24"/>
        <v>6430</v>
      </c>
      <c r="M83" s="956"/>
      <c r="N83" s="956"/>
      <c r="O83" s="958">
        <f>SUM(M83:N83)</f>
        <v>0</v>
      </c>
      <c r="P83" s="1104">
        <f>L83+O83</f>
        <v>6430</v>
      </c>
    </row>
    <row r="84" spans="2:16" ht="13.5" thickBot="1">
      <c r="B84" s="1002">
        <f t="shared" si="20"/>
        <v>20</v>
      </c>
      <c r="C84" s="994">
        <v>6</v>
      </c>
      <c r="D84" s="995" t="s">
        <v>199</v>
      </c>
      <c r="E84" s="996"/>
      <c r="F84" s="997"/>
      <c r="G84" s="998"/>
      <c r="H84" s="999"/>
      <c r="I84" s="999">
        <v>1300</v>
      </c>
      <c r="J84" s="999"/>
      <c r="K84" s="1000"/>
      <c r="L84" s="1001">
        <f t="shared" si="24"/>
        <v>1300</v>
      </c>
      <c r="M84" s="999"/>
      <c r="N84" s="998"/>
      <c r="O84" s="971">
        <f>SUM(M84:N84)</f>
        <v>0</v>
      </c>
      <c r="P84" s="1106">
        <f>L84+O84</f>
        <v>1300</v>
      </c>
    </row>
  </sheetData>
  <sheetProtection selectLockedCells="1" selectUnlockedCells="1"/>
  <mergeCells count="24">
    <mergeCell ref="B4:L4"/>
    <mergeCell ref="G5:L5"/>
    <mergeCell ref="G7:G8"/>
    <mergeCell ref="I35:I36"/>
    <mergeCell ref="I63:I64"/>
    <mergeCell ref="H63:H64"/>
    <mergeCell ref="H7:H8"/>
    <mergeCell ref="I7:I8"/>
    <mergeCell ref="N78:N79"/>
    <mergeCell ref="O78:O79"/>
    <mergeCell ref="B32:L32"/>
    <mergeCell ref="G33:L33"/>
    <mergeCell ref="G35:G36"/>
    <mergeCell ref="G63:G64"/>
    <mergeCell ref="N22:N23"/>
    <mergeCell ref="P78:P79"/>
    <mergeCell ref="O22:O23"/>
    <mergeCell ref="H35:H36"/>
    <mergeCell ref="N50:N51"/>
    <mergeCell ref="O50:O51"/>
    <mergeCell ref="P22:P23"/>
    <mergeCell ref="P50:P51"/>
    <mergeCell ref="B60:L60"/>
    <mergeCell ref="G61:L61"/>
  </mergeCells>
  <printOptions/>
  <pageMargins left="0.3937007874015748" right="0.3937007874015748" top="0.3937007874015748" bottom="0.3937007874015748" header="0.3937007874015748" footer="0.3937007874015748"/>
  <pageSetup fitToHeight="1" fitToWidth="1" horizontalDpi="600" verticalDpi="600" orientation="landscape" paperSize="9" scale="86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2"/>
  <sheetViews>
    <sheetView zoomScale="88" zoomScaleNormal="88" zoomScalePageLayoutView="0" workbookViewId="0" topLeftCell="A1">
      <selection activeCell="Q71" sqref="A2:Q71"/>
    </sheetView>
  </sheetViews>
  <sheetFormatPr defaultColWidth="9.140625" defaultRowHeight="12.75"/>
  <cols>
    <col min="1" max="1" width="3.8515625" style="698" customWidth="1"/>
    <col min="2" max="2" width="3.421875" style="697" customWidth="1"/>
    <col min="3" max="3" width="7.28125" style="695" customWidth="1"/>
    <col min="4" max="4" width="2.28125" style="695" customWidth="1"/>
    <col min="5" max="5" width="39.8515625" style="695" customWidth="1"/>
    <col min="6" max="7" width="7.28125" style="695" customWidth="1"/>
    <col min="8" max="8" width="6.8515625" style="695" bestFit="1" customWidth="1"/>
    <col min="9" max="9" width="7.28125" style="695" bestFit="1" customWidth="1"/>
    <col min="10" max="10" width="7.57421875" style="695" customWidth="1"/>
    <col min="11" max="11" width="1.28515625" style="695" customWidth="1"/>
    <col min="12" max="12" width="3.57421875" style="695" bestFit="1" customWidth="1"/>
    <col min="13" max="13" width="7.28125" style="695" bestFit="1" customWidth="1"/>
    <col min="14" max="14" width="5.140625" style="695" bestFit="1" customWidth="1"/>
    <col min="15" max="15" width="7.7109375" style="695" bestFit="1" customWidth="1"/>
    <col min="16" max="16" width="5.140625" style="696" bestFit="1" customWidth="1"/>
    <col min="17" max="17" width="12.00390625" style="695" customWidth="1"/>
    <col min="18" max="18" width="7.28125" style="695" bestFit="1" customWidth="1"/>
    <col min="19" max="19" width="20.28125" style="695" bestFit="1" customWidth="1"/>
    <col min="20" max="20" width="7.28125" style="695" bestFit="1" customWidth="1"/>
    <col min="21" max="21" width="5.140625" style="695" bestFit="1" customWidth="1"/>
    <col min="22" max="22" width="8.421875" style="695" bestFit="1" customWidth="1"/>
    <col min="23" max="23" width="10.57421875" style="695" bestFit="1" customWidth="1"/>
    <col min="24" max="24" width="11.140625" style="695" bestFit="1" customWidth="1"/>
    <col min="25" max="25" width="8.00390625" style="695" bestFit="1" customWidth="1"/>
    <col min="26" max="26" width="10.57421875" style="695" bestFit="1" customWidth="1"/>
    <col min="27" max="27" width="0.71875" style="696" customWidth="1"/>
    <col min="28" max="28" width="10.00390625" style="695" customWidth="1"/>
    <col min="29" max="29" width="12.7109375" style="695" customWidth="1"/>
    <col min="30" max="16384" width="9.140625" style="695" customWidth="1"/>
  </cols>
  <sheetData>
    <row r="1" spans="15:29" ht="12.75">
      <c r="O1" s="807"/>
      <c r="Z1" s="804"/>
      <c r="AB1" s="804"/>
      <c r="AC1" s="804"/>
    </row>
    <row r="2" spans="2:29" ht="18.75">
      <c r="B2" s="806" t="s">
        <v>441</v>
      </c>
      <c r="O2" s="804"/>
      <c r="AB2" s="804"/>
      <c r="AC2" s="804"/>
    </row>
    <row r="3" ht="9.75" customHeight="1" thickBot="1"/>
    <row r="4" spans="1:27" ht="13.5" customHeight="1">
      <c r="A4" s="1364" t="s">
        <v>326</v>
      </c>
      <c r="B4" s="1321"/>
      <c r="C4" s="1321"/>
      <c r="D4" s="1321"/>
      <c r="E4" s="1321"/>
      <c r="F4" s="1321"/>
      <c r="G4" s="1321"/>
      <c r="H4" s="1321"/>
      <c r="I4" s="1321"/>
      <c r="J4" s="1322"/>
      <c r="K4" s="1180"/>
      <c r="L4" s="803"/>
      <c r="M4" s="802"/>
      <c r="N4" s="802"/>
      <c r="O4" s="802"/>
      <c r="P4" s="802"/>
      <c r="Q4" s="1351" t="s">
        <v>326</v>
      </c>
      <c r="AA4" s="695"/>
    </row>
    <row r="5" spans="1:27" ht="18.75" customHeight="1">
      <c r="A5" s="1354" t="s">
        <v>40</v>
      </c>
      <c r="B5" s="1324"/>
      <c r="C5" s="1324"/>
      <c r="D5" s="1324"/>
      <c r="E5" s="1324"/>
      <c r="F5" s="1324"/>
      <c r="G5" s="1324"/>
      <c r="H5" s="1324"/>
      <c r="I5" s="1324"/>
      <c r="J5" s="1325"/>
      <c r="K5" s="796"/>
      <c r="L5" s="1354" t="s">
        <v>39</v>
      </c>
      <c r="M5" s="1334"/>
      <c r="N5" s="1334"/>
      <c r="O5" s="1334"/>
      <c r="P5" s="1335"/>
      <c r="Q5" s="1352"/>
      <c r="AA5" s="695"/>
    </row>
    <row r="6" spans="1:27" ht="12.75">
      <c r="A6" s="795"/>
      <c r="B6" s="834" t="s">
        <v>182</v>
      </c>
      <c r="C6" s="793" t="s">
        <v>37</v>
      </c>
      <c r="D6" s="1363" t="s">
        <v>38</v>
      </c>
      <c r="E6" s="1324"/>
      <c r="F6" s="1324"/>
      <c r="G6" s="1324"/>
      <c r="H6" s="1324"/>
      <c r="I6" s="1324"/>
      <c r="J6" s="1325"/>
      <c r="K6" s="787"/>
      <c r="L6" s="1355" t="s">
        <v>38</v>
      </c>
      <c r="M6" s="1334"/>
      <c r="N6" s="1334"/>
      <c r="O6" s="1334"/>
      <c r="P6" s="1335"/>
      <c r="Q6" s="1352"/>
      <c r="AA6" s="695"/>
    </row>
    <row r="7" spans="1:27" ht="12.75">
      <c r="A7" s="786"/>
      <c r="B7" s="833" t="s">
        <v>183</v>
      </c>
      <c r="C7" s="784" t="s">
        <v>181</v>
      </c>
      <c r="D7" s="783"/>
      <c r="E7" s="782" t="s">
        <v>30</v>
      </c>
      <c r="F7" s="1360">
        <v>610</v>
      </c>
      <c r="G7" s="1361">
        <v>620</v>
      </c>
      <c r="H7" s="1361">
        <v>630</v>
      </c>
      <c r="I7" s="1361">
        <v>640</v>
      </c>
      <c r="J7" s="1348" t="s">
        <v>28</v>
      </c>
      <c r="K7" s="776"/>
      <c r="L7" s="1360">
        <v>711</v>
      </c>
      <c r="M7" s="1361">
        <v>714</v>
      </c>
      <c r="N7" s="1361">
        <v>716</v>
      </c>
      <c r="O7" s="1358">
        <v>717</v>
      </c>
      <c r="P7" s="1362" t="s">
        <v>28</v>
      </c>
      <c r="Q7" s="1352"/>
      <c r="AA7" s="695"/>
    </row>
    <row r="8" spans="1:27" ht="13.5" thickBot="1">
      <c r="A8" s="781"/>
      <c r="B8" s="832"/>
      <c r="C8" s="779"/>
      <c r="D8" s="778"/>
      <c r="E8" s="777"/>
      <c r="F8" s="1357"/>
      <c r="G8" s="1359"/>
      <c r="H8" s="1359"/>
      <c r="I8" s="1359"/>
      <c r="J8" s="1349"/>
      <c r="K8" s="776"/>
      <c r="L8" s="1357"/>
      <c r="M8" s="1359"/>
      <c r="N8" s="1359"/>
      <c r="O8" s="1359"/>
      <c r="P8" s="1358"/>
      <c r="Q8" s="1353"/>
      <c r="AA8" s="695"/>
    </row>
    <row r="9" spans="1:27" ht="16.5" thickBot="1" thickTop="1">
      <c r="A9" s="775">
        <v>1</v>
      </c>
      <c r="B9" s="870" t="s">
        <v>442</v>
      </c>
      <c r="C9" s="869"/>
      <c r="D9" s="868"/>
      <c r="E9" s="867"/>
      <c r="F9" s="866">
        <f>F10+F15+F20</f>
        <v>0</v>
      </c>
      <c r="G9" s="866">
        <f>G10+G15+G20</f>
        <v>8776</v>
      </c>
      <c r="H9" s="866">
        <f>H10+H15+H20</f>
        <v>800</v>
      </c>
      <c r="I9" s="866">
        <f>I10+I15+I20</f>
        <v>0</v>
      </c>
      <c r="J9" s="873">
        <f aca="true" t="shared" si="0" ref="J9:J24">F9+G9+H9+I9</f>
        <v>9576</v>
      </c>
      <c r="K9" s="769"/>
      <c r="L9" s="866">
        <f>L10+L15</f>
        <v>0</v>
      </c>
      <c r="M9" s="866">
        <f>M10+M15</f>
        <v>0</v>
      </c>
      <c r="N9" s="866">
        <f>N10+N15</f>
        <v>0</v>
      </c>
      <c r="O9" s="866">
        <f>O10+O15</f>
        <v>0</v>
      </c>
      <c r="P9" s="875">
        <f aca="true" t="shared" si="1" ref="P9:P24">L9+M9+N9+O9</f>
        <v>0</v>
      </c>
      <c r="Q9" s="864">
        <f aca="true" t="shared" si="2" ref="Q9:Q24">J9+P9</f>
        <v>9576</v>
      </c>
      <c r="AA9" s="695"/>
    </row>
    <row r="10" spans="1:27" ht="13.5" thickTop="1">
      <c r="A10" s="713">
        <f>A9+1</f>
        <v>2</v>
      </c>
      <c r="B10" s="755">
        <v>1</v>
      </c>
      <c r="C10" s="754" t="s">
        <v>193</v>
      </c>
      <c r="D10" s="753"/>
      <c r="E10" s="752"/>
      <c r="F10" s="751">
        <f>F11</f>
        <v>0</v>
      </c>
      <c r="G10" s="750">
        <f>G11</f>
        <v>8776</v>
      </c>
      <c r="H10" s="750">
        <f>H11</f>
        <v>500</v>
      </c>
      <c r="I10" s="750">
        <f>I11</f>
        <v>0</v>
      </c>
      <c r="J10" s="872">
        <f t="shared" si="0"/>
        <v>9276</v>
      </c>
      <c r="K10" s="725"/>
      <c r="L10" s="751">
        <f>L11</f>
        <v>0</v>
      </c>
      <c r="M10" s="751">
        <f>M11</f>
        <v>0</v>
      </c>
      <c r="N10" s="751">
        <f>N11</f>
        <v>0</v>
      </c>
      <c r="O10" s="751">
        <f>O11</f>
        <v>0</v>
      </c>
      <c r="P10" s="831">
        <f t="shared" si="1"/>
        <v>0</v>
      </c>
      <c r="Q10" s="830">
        <f t="shared" si="2"/>
        <v>9276</v>
      </c>
      <c r="AA10" s="695"/>
    </row>
    <row r="11" spans="1:27" ht="12.75">
      <c r="A11" s="713">
        <f>A10+1</f>
        <v>3</v>
      </c>
      <c r="B11" s="760"/>
      <c r="C11" s="759" t="s">
        <v>192</v>
      </c>
      <c r="D11" s="721" t="s">
        <v>193</v>
      </c>
      <c r="E11" s="874"/>
      <c r="F11" s="718">
        <f>SUM(F12:F14)</f>
        <v>0</v>
      </c>
      <c r="G11" s="717">
        <f>SUM(G12:G14)</f>
        <v>8776</v>
      </c>
      <c r="H11" s="717">
        <f>SUM(H12:H14)</f>
        <v>500</v>
      </c>
      <c r="I11" s="717">
        <f>SUM(I12:I14)</f>
        <v>0</v>
      </c>
      <c r="J11" s="716">
        <f t="shared" si="0"/>
        <v>9276</v>
      </c>
      <c r="K11" s="715"/>
      <c r="L11" s="718">
        <f>SUM(L13:L14)</f>
        <v>0</v>
      </c>
      <c r="M11" s="718">
        <f>SUM(M13:M14)</f>
        <v>0</v>
      </c>
      <c r="N11" s="718">
        <f>SUM(N13:N14)</f>
        <v>0</v>
      </c>
      <c r="O11" s="718">
        <f>SUM(O13:O14)</f>
        <v>0</v>
      </c>
      <c r="P11" s="717">
        <f t="shared" si="1"/>
        <v>0</v>
      </c>
      <c r="Q11" s="714">
        <f t="shared" si="2"/>
        <v>9276</v>
      </c>
      <c r="AA11" s="695"/>
    </row>
    <row r="12" spans="1:27" ht="12.75">
      <c r="A12" s="713">
        <v>4</v>
      </c>
      <c r="B12" s="723"/>
      <c r="C12" s="761"/>
      <c r="D12" s="766" t="s">
        <v>32</v>
      </c>
      <c r="E12" s="863" t="s">
        <v>433</v>
      </c>
      <c r="F12" s="746"/>
      <c r="G12" s="744"/>
      <c r="H12" s="765">
        <v>500</v>
      </c>
      <c r="I12" s="745"/>
      <c r="J12" s="705">
        <f t="shared" si="0"/>
        <v>500</v>
      </c>
      <c r="K12" s="704"/>
      <c r="L12" s="736"/>
      <c r="M12" s="731"/>
      <c r="N12" s="731"/>
      <c r="O12" s="731"/>
      <c r="P12" s="706">
        <f t="shared" si="1"/>
        <v>0</v>
      </c>
      <c r="Q12" s="844">
        <f t="shared" si="2"/>
        <v>500</v>
      </c>
      <c r="AA12" s="695"/>
    </row>
    <row r="13" spans="1:27" ht="12.75">
      <c r="A13" s="713">
        <v>5</v>
      </c>
      <c r="B13" s="723"/>
      <c r="C13" s="761"/>
      <c r="D13" s="862" t="s">
        <v>34</v>
      </c>
      <c r="E13" s="861" t="s">
        <v>432</v>
      </c>
      <c r="F13" s="860"/>
      <c r="G13" s="859">
        <v>8776</v>
      </c>
      <c r="H13" s="858"/>
      <c r="I13" s="857"/>
      <c r="J13" s="705">
        <f t="shared" si="0"/>
        <v>8776</v>
      </c>
      <c r="K13" s="848"/>
      <c r="L13" s="847"/>
      <c r="M13" s="846"/>
      <c r="N13" s="846"/>
      <c r="O13" s="846"/>
      <c r="P13" s="706">
        <f t="shared" si="1"/>
        <v>0</v>
      </c>
      <c r="Q13" s="844">
        <f t="shared" si="2"/>
        <v>8776</v>
      </c>
      <c r="AA13" s="695"/>
    </row>
    <row r="14" spans="1:27" ht="12.75">
      <c r="A14" s="713">
        <v>6</v>
      </c>
      <c r="B14" s="856"/>
      <c r="C14" s="855"/>
      <c r="D14" s="854" t="s">
        <v>190</v>
      </c>
      <c r="E14" s="853" t="s">
        <v>434</v>
      </c>
      <c r="F14" s="852"/>
      <c r="G14" s="851"/>
      <c r="H14" s="850"/>
      <c r="I14" s="849"/>
      <c r="J14" s="705">
        <f t="shared" si="0"/>
        <v>0</v>
      </c>
      <c r="K14" s="848"/>
      <c r="L14" s="847"/>
      <c r="M14" s="846"/>
      <c r="N14" s="846"/>
      <c r="O14" s="845"/>
      <c r="P14" s="706">
        <f t="shared" si="1"/>
        <v>0</v>
      </c>
      <c r="Q14" s="844">
        <f t="shared" si="2"/>
        <v>0</v>
      </c>
      <c r="AA14" s="695"/>
    </row>
    <row r="15" spans="1:27" ht="12.75">
      <c r="A15" s="713">
        <v>7</v>
      </c>
      <c r="B15" s="755">
        <v>2</v>
      </c>
      <c r="C15" s="754" t="s">
        <v>5</v>
      </c>
      <c r="D15" s="753"/>
      <c r="E15" s="752"/>
      <c r="F15" s="751">
        <f>F16</f>
        <v>0</v>
      </c>
      <c r="G15" s="751">
        <f>G16</f>
        <v>0</v>
      </c>
      <c r="H15" s="751">
        <f>H16</f>
        <v>0</v>
      </c>
      <c r="I15" s="751">
        <f>I16</f>
        <v>0</v>
      </c>
      <c r="J15" s="740">
        <f t="shared" si="0"/>
        <v>0</v>
      </c>
      <c r="K15" s="725"/>
      <c r="L15" s="751">
        <f>L16</f>
        <v>0</v>
      </c>
      <c r="M15" s="751">
        <f>M16</f>
        <v>0</v>
      </c>
      <c r="N15" s="751">
        <f>N16</f>
        <v>0</v>
      </c>
      <c r="O15" s="751">
        <f>O16</f>
        <v>0</v>
      </c>
      <c r="P15" s="741">
        <f t="shared" si="1"/>
        <v>0</v>
      </c>
      <c r="Q15" s="830">
        <f t="shared" si="2"/>
        <v>0</v>
      </c>
      <c r="AA15" s="695"/>
    </row>
    <row r="16" spans="1:27" ht="12.75">
      <c r="A16" s="713">
        <f>A15+1</f>
        <v>8</v>
      </c>
      <c r="B16" s="760"/>
      <c r="C16" s="829" t="s">
        <v>11</v>
      </c>
      <c r="D16" s="721" t="s">
        <v>20</v>
      </c>
      <c r="E16" s="720"/>
      <c r="F16" s="718">
        <f>SUM(F17:F19)</f>
        <v>0</v>
      </c>
      <c r="G16" s="718">
        <f>SUM(G17:G19)</f>
        <v>0</v>
      </c>
      <c r="H16" s="718">
        <f>SUM(H17:H19)</f>
        <v>0</v>
      </c>
      <c r="I16" s="718">
        <f>SUM(I17:I19)</f>
        <v>0</v>
      </c>
      <c r="J16" s="871">
        <f t="shared" si="0"/>
        <v>0</v>
      </c>
      <c r="K16" s="715"/>
      <c r="L16" s="718">
        <f>SUM(L17:L19)</f>
        <v>0</v>
      </c>
      <c r="M16" s="718">
        <f>SUM(M17:M19)</f>
        <v>0</v>
      </c>
      <c r="N16" s="718">
        <f>SUM(N17:N19)</f>
        <v>0</v>
      </c>
      <c r="O16" s="718">
        <f>SUM(O17:O19)</f>
        <v>0</v>
      </c>
      <c r="P16" s="717">
        <f t="shared" si="1"/>
        <v>0</v>
      </c>
      <c r="Q16" s="714">
        <f t="shared" si="2"/>
        <v>0</v>
      </c>
      <c r="AA16" s="695"/>
    </row>
    <row r="17" spans="1:27" ht="12.75">
      <c r="A17" s="713">
        <f>A16+1</f>
        <v>9</v>
      </c>
      <c r="B17" s="738"/>
      <c r="C17" s="747"/>
      <c r="D17" s="737" t="s">
        <v>31</v>
      </c>
      <c r="E17" s="733" t="s">
        <v>435</v>
      </c>
      <c r="F17" s="708"/>
      <c r="G17" s="731"/>
      <c r="H17" s="732"/>
      <c r="I17" s="735"/>
      <c r="J17" s="705">
        <f t="shared" si="0"/>
        <v>0</v>
      </c>
      <c r="K17" s="704"/>
      <c r="L17" s="736"/>
      <c r="M17" s="731"/>
      <c r="N17" s="731"/>
      <c r="O17" s="731"/>
      <c r="P17" s="706">
        <f t="shared" si="1"/>
        <v>0</v>
      </c>
      <c r="Q17" s="828">
        <f t="shared" si="2"/>
        <v>0</v>
      </c>
      <c r="AA17" s="695"/>
    </row>
    <row r="18" spans="1:27" ht="12.75">
      <c r="A18" s="713">
        <f>A17+1</f>
        <v>10</v>
      </c>
      <c r="B18" s="738"/>
      <c r="C18" s="747"/>
      <c r="D18" s="737" t="s">
        <v>32</v>
      </c>
      <c r="E18" s="733" t="s">
        <v>443</v>
      </c>
      <c r="F18" s="708"/>
      <c r="G18" s="735"/>
      <c r="H18" s="810"/>
      <c r="I18" s="735"/>
      <c r="J18" s="705">
        <f t="shared" si="0"/>
        <v>0</v>
      </c>
      <c r="K18" s="704"/>
      <c r="L18" s="736"/>
      <c r="M18" s="735"/>
      <c r="N18" s="735"/>
      <c r="O18" s="731"/>
      <c r="P18" s="706">
        <f t="shared" si="1"/>
        <v>0</v>
      </c>
      <c r="Q18" s="828">
        <f t="shared" si="2"/>
        <v>0</v>
      </c>
      <c r="AA18" s="695"/>
    </row>
    <row r="19" spans="1:27" ht="12.75">
      <c r="A19" s="713">
        <f>A18+1</f>
        <v>11</v>
      </c>
      <c r="B19" s="738"/>
      <c r="C19" s="711"/>
      <c r="D19" s="737" t="s">
        <v>33</v>
      </c>
      <c r="E19" s="733"/>
      <c r="F19" s="708"/>
      <c r="G19" s="707"/>
      <c r="H19" s="809"/>
      <c r="I19" s="707"/>
      <c r="J19" s="705">
        <f t="shared" si="0"/>
        <v>0</v>
      </c>
      <c r="K19" s="815"/>
      <c r="L19" s="708"/>
      <c r="M19" s="707"/>
      <c r="N19" s="707"/>
      <c r="O19" s="706"/>
      <c r="P19" s="706">
        <f t="shared" si="1"/>
        <v>0</v>
      </c>
      <c r="Q19" s="828">
        <f t="shared" si="2"/>
        <v>0</v>
      </c>
      <c r="AA19" s="695"/>
    </row>
    <row r="20" spans="1:27" ht="12.75">
      <c r="A20" s="713">
        <v>7</v>
      </c>
      <c r="B20" s="755">
        <v>2</v>
      </c>
      <c r="C20" s="754" t="s">
        <v>437</v>
      </c>
      <c r="D20" s="753"/>
      <c r="E20" s="752"/>
      <c r="F20" s="751">
        <f>F21</f>
        <v>0</v>
      </c>
      <c r="G20" s="751">
        <f>G21</f>
        <v>0</v>
      </c>
      <c r="H20" s="751">
        <f>H21</f>
        <v>300</v>
      </c>
      <c r="I20" s="751">
        <f>I21</f>
        <v>0</v>
      </c>
      <c r="J20" s="740">
        <f t="shared" si="0"/>
        <v>300</v>
      </c>
      <c r="K20" s="725"/>
      <c r="L20" s="751">
        <f>L21</f>
        <v>0</v>
      </c>
      <c r="M20" s="751">
        <f>M21</f>
        <v>0</v>
      </c>
      <c r="N20" s="751">
        <f>N21</f>
        <v>0</v>
      </c>
      <c r="O20" s="751">
        <f>O21</f>
        <v>0</v>
      </c>
      <c r="P20" s="741">
        <f t="shared" si="1"/>
        <v>0</v>
      </c>
      <c r="Q20" s="830">
        <f t="shared" si="2"/>
        <v>300</v>
      </c>
      <c r="AA20" s="695"/>
    </row>
    <row r="21" spans="1:27" ht="12.75">
      <c r="A21" s="713">
        <f>A20+1</f>
        <v>8</v>
      </c>
      <c r="B21" s="760"/>
      <c r="C21" s="829" t="s">
        <v>436</v>
      </c>
      <c r="D21" s="721" t="s">
        <v>437</v>
      </c>
      <c r="E21" s="720"/>
      <c r="F21" s="718">
        <f>SUM(F22:F24)</f>
        <v>0</v>
      </c>
      <c r="G21" s="718">
        <f>SUM(G22:G24)</f>
        <v>0</v>
      </c>
      <c r="H21" s="718">
        <f>SUM(H22:H24)</f>
        <v>300</v>
      </c>
      <c r="I21" s="718">
        <f>SUM(I22:I24)</f>
        <v>0</v>
      </c>
      <c r="J21" s="871">
        <f t="shared" si="0"/>
        <v>300</v>
      </c>
      <c r="K21" s="715"/>
      <c r="L21" s="718">
        <f>SUM(L22:L24)</f>
        <v>0</v>
      </c>
      <c r="M21" s="718">
        <f>SUM(M22:M24)</f>
        <v>0</v>
      </c>
      <c r="N21" s="718">
        <f>SUM(N22:N24)</f>
        <v>0</v>
      </c>
      <c r="O21" s="718">
        <f>SUM(O22:O24)</f>
        <v>0</v>
      </c>
      <c r="P21" s="717">
        <f t="shared" si="1"/>
        <v>0</v>
      </c>
      <c r="Q21" s="714">
        <f t="shared" si="2"/>
        <v>300</v>
      </c>
      <c r="AA21" s="695"/>
    </row>
    <row r="22" spans="1:27" ht="12.75">
      <c r="A22" s="713">
        <f>A21+1</f>
        <v>9</v>
      </c>
      <c r="B22" s="738"/>
      <c r="C22" s="747"/>
      <c r="D22" s="737" t="s">
        <v>31</v>
      </c>
      <c r="E22" s="733" t="s">
        <v>438</v>
      </c>
      <c r="F22" s="708"/>
      <c r="G22" s="731"/>
      <c r="H22" s="732">
        <v>300</v>
      </c>
      <c r="I22" s="735"/>
      <c r="J22" s="705">
        <f t="shared" si="0"/>
        <v>300</v>
      </c>
      <c r="K22" s="704"/>
      <c r="L22" s="736"/>
      <c r="M22" s="731"/>
      <c r="N22" s="731"/>
      <c r="O22" s="731"/>
      <c r="P22" s="706">
        <f t="shared" si="1"/>
        <v>0</v>
      </c>
      <c r="Q22" s="828">
        <f t="shared" si="2"/>
        <v>300</v>
      </c>
      <c r="AA22" s="695"/>
    </row>
    <row r="23" spans="1:27" ht="12.75">
      <c r="A23" s="713">
        <f>A22+1</f>
        <v>10</v>
      </c>
      <c r="B23" s="738"/>
      <c r="C23" s="747"/>
      <c r="D23" s="737" t="s">
        <v>32</v>
      </c>
      <c r="E23" s="733" t="s">
        <v>439</v>
      </c>
      <c r="F23" s="708"/>
      <c r="G23" s="735"/>
      <c r="H23" s="810"/>
      <c r="I23" s="735"/>
      <c r="J23" s="705">
        <f t="shared" si="0"/>
        <v>0</v>
      </c>
      <c r="K23" s="704"/>
      <c r="L23" s="736"/>
      <c r="M23" s="735"/>
      <c r="N23" s="735"/>
      <c r="O23" s="731"/>
      <c r="P23" s="706">
        <f t="shared" si="1"/>
        <v>0</v>
      </c>
      <c r="Q23" s="828">
        <f t="shared" si="2"/>
        <v>0</v>
      </c>
      <c r="AA23" s="695"/>
    </row>
    <row r="24" spans="1:27" ht="12.75">
      <c r="A24" s="713">
        <f>A23+1</f>
        <v>11</v>
      </c>
      <c r="B24" s="738"/>
      <c r="C24" s="711"/>
      <c r="D24" s="737" t="s">
        <v>33</v>
      </c>
      <c r="E24" s="733" t="s">
        <v>440</v>
      </c>
      <c r="F24" s="708"/>
      <c r="G24" s="707"/>
      <c r="H24" s="809"/>
      <c r="I24" s="707"/>
      <c r="J24" s="705">
        <f t="shared" si="0"/>
        <v>0</v>
      </c>
      <c r="K24" s="815"/>
      <c r="L24" s="708"/>
      <c r="M24" s="707"/>
      <c r="N24" s="707"/>
      <c r="O24" s="706"/>
      <c r="P24" s="706">
        <f t="shared" si="1"/>
        <v>0</v>
      </c>
      <c r="Q24" s="828">
        <f t="shared" si="2"/>
        <v>0</v>
      </c>
      <c r="AA24" s="695"/>
    </row>
    <row r="25" spans="8:29" ht="12.75">
      <c r="H25" s="696"/>
      <c r="I25" s="696"/>
      <c r="J25" s="696"/>
      <c r="K25" s="696"/>
      <c r="L25" s="696"/>
      <c r="M25" s="696"/>
      <c r="N25" s="696"/>
      <c r="O25" s="696"/>
      <c r="Q25" s="696"/>
      <c r="R25" s="696"/>
      <c r="T25" s="696"/>
      <c r="U25" s="696"/>
      <c r="V25" s="696"/>
      <c r="W25" s="696"/>
      <c r="X25" s="696"/>
      <c r="Y25" s="696"/>
      <c r="Z25" s="696"/>
      <c r="AB25" s="696"/>
      <c r="AC25" s="696"/>
    </row>
    <row r="26" spans="1:29" ht="13.5" thickBot="1">
      <c r="A26" s="695"/>
      <c r="B26" s="695"/>
      <c r="H26" s="696"/>
      <c r="I26" s="696"/>
      <c r="J26" s="824"/>
      <c r="K26" s="824"/>
      <c r="L26" s="696"/>
      <c r="M26" s="696"/>
      <c r="N26" s="696"/>
      <c r="O26" s="696"/>
      <c r="Q26" s="696"/>
      <c r="R26" s="696"/>
      <c r="T26" s="696"/>
      <c r="U26" s="696"/>
      <c r="V26" s="696"/>
      <c r="W26" s="696"/>
      <c r="X26" s="696"/>
      <c r="Y26" s="696"/>
      <c r="Z26" s="696"/>
      <c r="AB26" s="696"/>
      <c r="AC26" s="696"/>
    </row>
    <row r="27" spans="1:27" ht="12.75" customHeight="1">
      <c r="A27" s="1364" t="s">
        <v>327</v>
      </c>
      <c r="B27" s="1321"/>
      <c r="C27" s="1321"/>
      <c r="D27" s="1321"/>
      <c r="E27" s="1321"/>
      <c r="F27" s="1321"/>
      <c r="G27" s="1321"/>
      <c r="H27" s="1321"/>
      <c r="I27" s="1321"/>
      <c r="J27" s="1322"/>
      <c r="K27" s="1180"/>
      <c r="L27" s="803"/>
      <c r="M27" s="802"/>
      <c r="N27" s="802"/>
      <c r="O27" s="802"/>
      <c r="P27" s="802"/>
      <c r="Q27" s="1351" t="s">
        <v>327</v>
      </c>
      <c r="AA27" s="695"/>
    </row>
    <row r="28" spans="1:27" ht="15">
      <c r="A28" s="1354" t="s">
        <v>40</v>
      </c>
      <c r="B28" s="1324"/>
      <c r="C28" s="1324"/>
      <c r="D28" s="1324"/>
      <c r="E28" s="1324"/>
      <c r="F28" s="1324"/>
      <c r="G28" s="1324"/>
      <c r="H28" s="1324"/>
      <c r="I28" s="1324"/>
      <c r="J28" s="1325"/>
      <c r="K28" s="796"/>
      <c r="L28" s="1354" t="s">
        <v>39</v>
      </c>
      <c r="M28" s="1334"/>
      <c r="N28" s="1334"/>
      <c r="O28" s="1334"/>
      <c r="P28" s="1335"/>
      <c r="Q28" s="1352"/>
      <c r="AA28" s="695"/>
    </row>
    <row r="29" spans="1:27" ht="12.75">
      <c r="A29" s="795"/>
      <c r="B29" s="834" t="s">
        <v>182</v>
      </c>
      <c r="C29" s="793" t="s">
        <v>37</v>
      </c>
      <c r="D29" s="1363" t="s">
        <v>38</v>
      </c>
      <c r="E29" s="1324"/>
      <c r="F29" s="1324"/>
      <c r="G29" s="1324"/>
      <c r="H29" s="1324"/>
      <c r="I29" s="1324"/>
      <c r="J29" s="1325"/>
      <c r="K29" s="787"/>
      <c r="L29" s="1355" t="s">
        <v>38</v>
      </c>
      <c r="M29" s="1334"/>
      <c r="N29" s="1334"/>
      <c r="O29" s="1334"/>
      <c r="P29" s="1335"/>
      <c r="Q29" s="1352"/>
      <c r="AA29" s="695"/>
    </row>
    <row r="30" spans="1:27" ht="12.75">
      <c r="A30" s="786"/>
      <c r="B30" s="833" t="s">
        <v>183</v>
      </c>
      <c r="C30" s="784" t="s">
        <v>181</v>
      </c>
      <c r="D30" s="783"/>
      <c r="E30" s="782" t="s">
        <v>30</v>
      </c>
      <c r="F30" s="1360">
        <v>610</v>
      </c>
      <c r="G30" s="1361">
        <v>620</v>
      </c>
      <c r="H30" s="1361">
        <v>630</v>
      </c>
      <c r="I30" s="1361">
        <v>640</v>
      </c>
      <c r="J30" s="1348" t="s">
        <v>28</v>
      </c>
      <c r="K30" s="776"/>
      <c r="L30" s="1360">
        <v>711</v>
      </c>
      <c r="M30" s="1361">
        <v>714</v>
      </c>
      <c r="N30" s="1361">
        <v>716</v>
      </c>
      <c r="O30" s="1358">
        <v>717</v>
      </c>
      <c r="P30" s="1362" t="s">
        <v>28</v>
      </c>
      <c r="Q30" s="1352"/>
      <c r="AA30" s="695"/>
    </row>
    <row r="31" spans="1:27" ht="13.5" thickBot="1">
      <c r="A31" s="781"/>
      <c r="B31" s="832"/>
      <c r="C31" s="779"/>
      <c r="D31" s="778"/>
      <c r="E31" s="777"/>
      <c r="F31" s="1357"/>
      <c r="G31" s="1359"/>
      <c r="H31" s="1359"/>
      <c r="I31" s="1359"/>
      <c r="J31" s="1349"/>
      <c r="K31" s="776"/>
      <c r="L31" s="1357"/>
      <c r="M31" s="1359"/>
      <c r="N31" s="1359"/>
      <c r="O31" s="1359"/>
      <c r="P31" s="1358"/>
      <c r="Q31" s="1353"/>
      <c r="AA31" s="695"/>
    </row>
    <row r="32" spans="1:27" ht="16.5" thickBot="1" thickTop="1">
      <c r="A32" s="775">
        <v>1</v>
      </c>
      <c r="B32" s="870" t="s">
        <v>442</v>
      </c>
      <c r="C32" s="869"/>
      <c r="D32" s="868"/>
      <c r="E32" s="867"/>
      <c r="F32" s="866">
        <f>F33+F38+F43</f>
        <v>0</v>
      </c>
      <c r="G32" s="866">
        <f>G33+G38+G43</f>
        <v>8776</v>
      </c>
      <c r="H32" s="866">
        <f>H33+H38+H43</f>
        <v>800</v>
      </c>
      <c r="I32" s="866">
        <f>I33+I38+I43</f>
        <v>0</v>
      </c>
      <c r="J32" s="873">
        <f aca="true" t="shared" si="3" ref="J32:J47">F32+G32+H32+I32</f>
        <v>9576</v>
      </c>
      <c r="K32" s="769"/>
      <c r="L32" s="866">
        <f>L33+L38</f>
        <v>0</v>
      </c>
      <c r="M32" s="866">
        <f>M33+M38</f>
        <v>0</v>
      </c>
      <c r="N32" s="866">
        <f>N33+N38</f>
        <v>0</v>
      </c>
      <c r="O32" s="866">
        <f>O33+O38</f>
        <v>0</v>
      </c>
      <c r="P32" s="875">
        <f aca="true" t="shared" si="4" ref="P32:P47">L32+M32+N32+O32</f>
        <v>0</v>
      </c>
      <c r="Q32" s="864">
        <f aca="true" t="shared" si="5" ref="Q32:Q47">J32+P32</f>
        <v>9576</v>
      </c>
      <c r="AA32" s="695"/>
    </row>
    <row r="33" spans="1:27" ht="13.5" thickTop="1">
      <c r="A33" s="713">
        <f>A32+1</f>
        <v>2</v>
      </c>
      <c r="B33" s="755">
        <v>1</v>
      </c>
      <c r="C33" s="754" t="s">
        <v>193</v>
      </c>
      <c r="D33" s="753"/>
      <c r="E33" s="752"/>
      <c r="F33" s="751">
        <f>F34</f>
        <v>0</v>
      </c>
      <c r="G33" s="750">
        <f>G34</f>
        <v>8776</v>
      </c>
      <c r="H33" s="750">
        <f>H34</f>
        <v>500</v>
      </c>
      <c r="I33" s="750">
        <f>I34</f>
        <v>0</v>
      </c>
      <c r="J33" s="872">
        <f t="shared" si="3"/>
        <v>9276</v>
      </c>
      <c r="K33" s="725"/>
      <c r="L33" s="751">
        <f>L34</f>
        <v>0</v>
      </c>
      <c r="M33" s="751">
        <f>M34</f>
        <v>0</v>
      </c>
      <c r="N33" s="751">
        <f>N34</f>
        <v>0</v>
      </c>
      <c r="O33" s="751">
        <f>O34</f>
        <v>0</v>
      </c>
      <c r="P33" s="831">
        <f t="shared" si="4"/>
        <v>0</v>
      </c>
      <c r="Q33" s="830">
        <f t="shared" si="5"/>
        <v>9276</v>
      </c>
      <c r="AA33" s="695"/>
    </row>
    <row r="34" spans="1:27" ht="12.75">
      <c r="A34" s="713">
        <f>A33+1</f>
        <v>3</v>
      </c>
      <c r="B34" s="760"/>
      <c r="C34" s="759" t="s">
        <v>192</v>
      </c>
      <c r="D34" s="721" t="s">
        <v>193</v>
      </c>
      <c r="E34" s="874"/>
      <c r="F34" s="718">
        <f>SUM(F35:F37)</f>
        <v>0</v>
      </c>
      <c r="G34" s="717">
        <f>SUM(G35:G37)</f>
        <v>8776</v>
      </c>
      <c r="H34" s="717">
        <f>SUM(H35:H37)</f>
        <v>500</v>
      </c>
      <c r="I34" s="717">
        <f>SUM(I35:I37)</f>
        <v>0</v>
      </c>
      <c r="J34" s="716">
        <f t="shared" si="3"/>
        <v>9276</v>
      </c>
      <c r="K34" s="715"/>
      <c r="L34" s="718">
        <f>SUM(L36:L37)</f>
        <v>0</v>
      </c>
      <c r="M34" s="718">
        <f>SUM(M36:M37)</f>
        <v>0</v>
      </c>
      <c r="N34" s="718">
        <f>SUM(N36:N37)</f>
        <v>0</v>
      </c>
      <c r="O34" s="718">
        <f>SUM(O36:O37)</f>
        <v>0</v>
      </c>
      <c r="P34" s="717">
        <f t="shared" si="4"/>
        <v>0</v>
      </c>
      <c r="Q34" s="714">
        <f t="shared" si="5"/>
        <v>9276</v>
      </c>
      <c r="AA34" s="695"/>
    </row>
    <row r="35" spans="1:27" ht="12.75">
      <c r="A35" s="713">
        <v>4</v>
      </c>
      <c r="B35" s="723"/>
      <c r="C35" s="761"/>
      <c r="D35" s="766" t="s">
        <v>32</v>
      </c>
      <c r="E35" s="863" t="s">
        <v>433</v>
      </c>
      <c r="F35" s="746"/>
      <c r="G35" s="744"/>
      <c r="H35" s="765">
        <v>500</v>
      </c>
      <c r="I35" s="745"/>
      <c r="J35" s="705">
        <f t="shared" si="3"/>
        <v>500</v>
      </c>
      <c r="K35" s="704"/>
      <c r="L35" s="736"/>
      <c r="M35" s="731"/>
      <c r="N35" s="731"/>
      <c r="O35" s="731"/>
      <c r="P35" s="706">
        <f t="shared" si="4"/>
        <v>0</v>
      </c>
      <c r="Q35" s="844">
        <f t="shared" si="5"/>
        <v>500</v>
      </c>
      <c r="AA35" s="695"/>
    </row>
    <row r="36" spans="1:27" ht="12.75">
      <c r="A36" s="713">
        <v>5</v>
      </c>
      <c r="B36" s="723"/>
      <c r="C36" s="761"/>
      <c r="D36" s="862" t="s">
        <v>34</v>
      </c>
      <c r="E36" s="861" t="s">
        <v>432</v>
      </c>
      <c r="F36" s="860"/>
      <c r="G36" s="859">
        <v>8776</v>
      </c>
      <c r="H36" s="858"/>
      <c r="I36" s="857"/>
      <c r="J36" s="705">
        <f t="shared" si="3"/>
        <v>8776</v>
      </c>
      <c r="K36" s="848"/>
      <c r="L36" s="847"/>
      <c r="M36" s="846"/>
      <c r="N36" s="846"/>
      <c r="O36" s="846"/>
      <c r="P36" s="706">
        <f t="shared" si="4"/>
        <v>0</v>
      </c>
      <c r="Q36" s="844">
        <f t="shared" si="5"/>
        <v>8776</v>
      </c>
      <c r="AA36" s="695"/>
    </row>
    <row r="37" spans="1:27" ht="12.75">
      <c r="A37" s="713">
        <v>6</v>
      </c>
      <c r="B37" s="856"/>
      <c r="C37" s="855"/>
      <c r="D37" s="854" t="s">
        <v>190</v>
      </c>
      <c r="E37" s="853" t="s">
        <v>434</v>
      </c>
      <c r="F37" s="852"/>
      <c r="G37" s="851"/>
      <c r="H37" s="850"/>
      <c r="I37" s="849"/>
      <c r="J37" s="705">
        <f t="shared" si="3"/>
        <v>0</v>
      </c>
      <c r="K37" s="848"/>
      <c r="L37" s="847"/>
      <c r="M37" s="846"/>
      <c r="N37" s="846"/>
      <c r="O37" s="845"/>
      <c r="P37" s="706">
        <f t="shared" si="4"/>
        <v>0</v>
      </c>
      <c r="Q37" s="844">
        <f t="shared" si="5"/>
        <v>0</v>
      </c>
      <c r="AA37" s="695"/>
    </row>
    <row r="38" spans="1:27" ht="12.75">
      <c r="A38" s="713">
        <v>7</v>
      </c>
      <c r="B38" s="755">
        <v>2</v>
      </c>
      <c r="C38" s="754" t="s">
        <v>5</v>
      </c>
      <c r="D38" s="753"/>
      <c r="E38" s="752"/>
      <c r="F38" s="751">
        <f>F39</f>
        <v>0</v>
      </c>
      <c r="G38" s="751">
        <f>G39</f>
        <v>0</v>
      </c>
      <c r="H38" s="751">
        <f>H39</f>
        <v>0</v>
      </c>
      <c r="I38" s="751">
        <f>I39</f>
        <v>0</v>
      </c>
      <c r="J38" s="740">
        <f t="shared" si="3"/>
        <v>0</v>
      </c>
      <c r="K38" s="725"/>
      <c r="L38" s="751">
        <f>L39</f>
        <v>0</v>
      </c>
      <c r="M38" s="751">
        <f>M39</f>
        <v>0</v>
      </c>
      <c r="N38" s="751">
        <f>N39</f>
        <v>0</v>
      </c>
      <c r="O38" s="751">
        <f>O39</f>
        <v>0</v>
      </c>
      <c r="P38" s="741">
        <f t="shared" si="4"/>
        <v>0</v>
      </c>
      <c r="Q38" s="830">
        <f t="shared" si="5"/>
        <v>0</v>
      </c>
      <c r="AA38" s="695"/>
    </row>
    <row r="39" spans="1:27" ht="12.75">
      <c r="A39" s="713">
        <f>A38+1</f>
        <v>8</v>
      </c>
      <c r="B39" s="760"/>
      <c r="C39" s="829" t="s">
        <v>11</v>
      </c>
      <c r="D39" s="721" t="s">
        <v>20</v>
      </c>
      <c r="E39" s="720"/>
      <c r="F39" s="718">
        <f>SUM(F40:F42)</f>
        <v>0</v>
      </c>
      <c r="G39" s="718">
        <f>SUM(G40:G42)</f>
        <v>0</v>
      </c>
      <c r="H39" s="718">
        <f>SUM(H40:H42)</f>
        <v>0</v>
      </c>
      <c r="I39" s="718">
        <f>SUM(I40:I42)</f>
        <v>0</v>
      </c>
      <c r="J39" s="871">
        <f t="shared" si="3"/>
        <v>0</v>
      </c>
      <c r="K39" s="715"/>
      <c r="L39" s="718">
        <f>SUM(L40:L42)</f>
        <v>0</v>
      </c>
      <c r="M39" s="718">
        <f>SUM(M40:M42)</f>
        <v>0</v>
      </c>
      <c r="N39" s="718">
        <f>SUM(N40:N42)</f>
        <v>0</v>
      </c>
      <c r="O39" s="718">
        <f>SUM(O40:O42)</f>
        <v>0</v>
      </c>
      <c r="P39" s="717">
        <f t="shared" si="4"/>
        <v>0</v>
      </c>
      <c r="Q39" s="714">
        <f t="shared" si="5"/>
        <v>0</v>
      </c>
      <c r="AA39" s="695"/>
    </row>
    <row r="40" spans="1:27" ht="12.75">
      <c r="A40" s="713">
        <f>A39+1</f>
        <v>9</v>
      </c>
      <c r="B40" s="738"/>
      <c r="C40" s="747"/>
      <c r="D40" s="737" t="s">
        <v>31</v>
      </c>
      <c r="E40" s="733" t="s">
        <v>435</v>
      </c>
      <c r="F40" s="708"/>
      <c r="G40" s="731"/>
      <c r="H40" s="732"/>
      <c r="I40" s="735"/>
      <c r="J40" s="705">
        <f t="shared" si="3"/>
        <v>0</v>
      </c>
      <c r="K40" s="704"/>
      <c r="L40" s="736"/>
      <c r="M40" s="731"/>
      <c r="N40" s="731"/>
      <c r="O40" s="731"/>
      <c r="P40" s="706">
        <f t="shared" si="4"/>
        <v>0</v>
      </c>
      <c r="Q40" s="828">
        <f t="shared" si="5"/>
        <v>0</v>
      </c>
      <c r="AA40" s="695"/>
    </row>
    <row r="41" spans="1:27" ht="12.75">
      <c r="A41" s="713">
        <f>A40+1</f>
        <v>10</v>
      </c>
      <c r="B41" s="738"/>
      <c r="C41" s="747"/>
      <c r="D41" s="737" t="s">
        <v>32</v>
      </c>
      <c r="E41" s="733" t="s">
        <v>443</v>
      </c>
      <c r="F41" s="708"/>
      <c r="G41" s="735"/>
      <c r="H41" s="810"/>
      <c r="I41" s="735"/>
      <c r="J41" s="705">
        <f t="shared" si="3"/>
        <v>0</v>
      </c>
      <c r="K41" s="704"/>
      <c r="L41" s="736"/>
      <c r="M41" s="735"/>
      <c r="N41" s="735"/>
      <c r="O41" s="731"/>
      <c r="P41" s="706">
        <f t="shared" si="4"/>
        <v>0</v>
      </c>
      <c r="Q41" s="828">
        <f t="shared" si="5"/>
        <v>0</v>
      </c>
      <c r="AA41" s="695"/>
    </row>
    <row r="42" spans="1:27" ht="12.75">
      <c r="A42" s="713">
        <f>A41+1</f>
        <v>11</v>
      </c>
      <c r="B42" s="738"/>
      <c r="C42" s="711"/>
      <c r="D42" s="737" t="s">
        <v>33</v>
      </c>
      <c r="E42" s="733"/>
      <c r="F42" s="708"/>
      <c r="G42" s="707"/>
      <c r="H42" s="809"/>
      <c r="I42" s="707"/>
      <c r="J42" s="705">
        <f t="shared" si="3"/>
        <v>0</v>
      </c>
      <c r="K42" s="815"/>
      <c r="L42" s="708"/>
      <c r="M42" s="707"/>
      <c r="N42" s="707"/>
      <c r="O42" s="706"/>
      <c r="P42" s="706">
        <f t="shared" si="4"/>
        <v>0</v>
      </c>
      <c r="Q42" s="828">
        <f t="shared" si="5"/>
        <v>0</v>
      </c>
      <c r="AA42" s="695"/>
    </row>
    <row r="43" spans="1:27" ht="12.75">
      <c r="A43" s="713">
        <v>7</v>
      </c>
      <c r="B43" s="755">
        <v>2</v>
      </c>
      <c r="C43" s="754" t="s">
        <v>437</v>
      </c>
      <c r="D43" s="753"/>
      <c r="E43" s="752"/>
      <c r="F43" s="751">
        <f>F44</f>
        <v>0</v>
      </c>
      <c r="G43" s="751">
        <f>G44</f>
        <v>0</v>
      </c>
      <c r="H43" s="751">
        <f>H44</f>
        <v>300</v>
      </c>
      <c r="I43" s="751">
        <f>I44</f>
        <v>0</v>
      </c>
      <c r="J43" s="740">
        <f t="shared" si="3"/>
        <v>300</v>
      </c>
      <c r="K43" s="725"/>
      <c r="L43" s="751">
        <f>L44</f>
        <v>0</v>
      </c>
      <c r="M43" s="751">
        <f>M44</f>
        <v>0</v>
      </c>
      <c r="N43" s="751">
        <f>N44</f>
        <v>0</v>
      </c>
      <c r="O43" s="751">
        <f>O44</f>
        <v>0</v>
      </c>
      <c r="P43" s="741">
        <f t="shared" si="4"/>
        <v>0</v>
      </c>
      <c r="Q43" s="830">
        <f t="shared" si="5"/>
        <v>300</v>
      </c>
      <c r="AA43" s="695"/>
    </row>
    <row r="44" spans="1:27" ht="12.75">
      <c r="A44" s="713">
        <f>A43+1</f>
        <v>8</v>
      </c>
      <c r="B44" s="760"/>
      <c r="C44" s="829" t="s">
        <v>436</v>
      </c>
      <c r="D44" s="721" t="s">
        <v>437</v>
      </c>
      <c r="E44" s="720"/>
      <c r="F44" s="718">
        <f>SUM(F45:F47)</f>
        <v>0</v>
      </c>
      <c r="G44" s="718">
        <f>SUM(G45:G47)</f>
        <v>0</v>
      </c>
      <c r="H44" s="718">
        <f>SUM(H45:H47)</f>
        <v>300</v>
      </c>
      <c r="I44" s="718">
        <f>SUM(I45:I47)</f>
        <v>0</v>
      </c>
      <c r="J44" s="871">
        <f t="shared" si="3"/>
        <v>300</v>
      </c>
      <c r="K44" s="715"/>
      <c r="L44" s="718">
        <f>SUM(L45:L47)</f>
        <v>0</v>
      </c>
      <c r="M44" s="718">
        <f>SUM(M45:M47)</f>
        <v>0</v>
      </c>
      <c r="N44" s="718">
        <f>SUM(N45:N47)</f>
        <v>0</v>
      </c>
      <c r="O44" s="718">
        <f>SUM(O45:O47)</f>
        <v>0</v>
      </c>
      <c r="P44" s="717">
        <f t="shared" si="4"/>
        <v>0</v>
      </c>
      <c r="Q44" s="714">
        <f t="shared" si="5"/>
        <v>300</v>
      </c>
      <c r="AA44" s="695"/>
    </row>
    <row r="45" spans="1:27" ht="12.75">
      <c r="A45" s="713">
        <f>A44+1</f>
        <v>9</v>
      </c>
      <c r="B45" s="738"/>
      <c r="C45" s="747"/>
      <c r="D45" s="737" t="s">
        <v>31</v>
      </c>
      <c r="E45" s="733" t="s">
        <v>438</v>
      </c>
      <c r="F45" s="708"/>
      <c r="G45" s="731"/>
      <c r="H45" s="732">
        <v>300</v>
      </c>
      <c r="I45" s="735"/>
      <c r="J45" s="705">
        <f t="shared" si="3"/>
        <v>300</v>
      </c>
      <c r="K45" s="704"/>
      <c r="L45" s="736"/>
      <c r="M45" s="731"/>
      <c r="N45" s="731"/>
      <c r="O45" s="731"/>
      <c r="P45" s="706">
        <f t="shared" si="4"/>
        <v>0</v>
      </c>
      <c r="Q45" s="828">
        <f t="shared" si="5"/>
        <v>300</v>
      </c>
      <c r="AA45" s="695"/>
    </row>
    <row r="46" spans="1:27" ht="12.75">
      <c r="A46" s="713">
        <f>A45+1</f>
        <v>10</v>
      </c>
      <c r="B46" s="738"/>
      <c r="C46" s="747"/>
      <c r="D46" s="737" t="s">
        <v>32</v>
      </c>
      <c r="E46" s="733" t="s">
        <v>439</v>
      </c>
      <c r="F46" s="708"/>
      <c r="G46" s="735"/>
      <c r="H46" s="810"/>
      <c r="I46" s="735"/>
      <c r="J46" s="705">
        <f t="shared" si="3"/>
        <v>0</v>
      </c>
      <c r="K46" s="704"/>
      <c r="L46" s="736"/>
      <c r="M46" s="735"/>
      <c r="N46" s="735"/>
      <c r="O46" s="731"/>
      <c r="P46" s="706">
        <f t="shared" si="4"/>
        <v>0</v>
      </c>
      <c r="Q46" s="828">
        <f t="shared" si="5"/>
        <v>0</v>
      </c>
      <c r="AA46" s="695"/>
    </row>
    <row r="47" spans="1:27" ht="12.75">
      <c r="A47" s="713">
        <f>A46+1</f>
        <v>11</v>
      </c>
      <c r="B47" s="738"/>
      <c r="C47" s="711"/>
      <c r="D47" s="737" t="s">
        <v>33</v>
      </c>
      <c r="E47" s="733" t="s">
        <v>440</v>
      </c>
      <c r="F47" s="708"/>
      <c r="G47" s="707"/>
      <c r="H47" s="809"/>
      <c r="I47" s="707"/>
      <c r="J47" s="705">
        <f t="shared" si="3"/>
        <v>0</v>
      </c>
      <c r="K47" s="815"/>
      <c r="L47" s="708"/>
      <c r="M47" s="707"/>
      <c r="N47" s="707"/>
      <c r="O47" s="706"/>
      <c r="P47" s="706">
        <f t="shared" si="4"/>
        <v>0</v>
      </c>
      <c r="Q47" s="828">
        <f t="shared" si="5"/>
        <v>0</v>
      </c>
      <c r="AA47" s="695"/>
    </row>
    <row r="48" spans="1:27" ht="12.75">
      <c r="A48" s="695"/>
      <c r="B48" s="695"/>
      <c r="P48" s="695"/>
      <c r="AA48" s="695"/>
    </row>
    <row r="49" spans="1:27" ht="12.75">
      <c r="A49" s="695"/>
      <c r="B49" s="695"/>
      <c r="P49" s="695"/>
      <c r="AA49" s="695"/>
    </row>
    <row r="50" spans="1:27" ht="12.75" customHeight="1" thickBot="1">
      <c r="A50" s="695"/>
      <c r="B50" s="695"/>
      <c r="P50" s="695"/>
      <c r="AA50" s="695"/>
    </row>
    <row r="51" spans="1:27" ht="12.75">
      <c r="A51" s="1364" t="s">
        <v>590</v>
      </c>
      <c r="B51" s="1321"/>
      <c r="C51" s="1321"/>
      <c r="D51" s="1321"/>
      <c r="E51" s="1321"/>
      <c r="F51" s="1321"/>
      <c r="G51" s="1321"/>
      <c r="H51" s="1321"/>
      <c r="I51" s="1321"/>
      <c r="J51" s="1322"/>
      <c r="K51" s="1180"/>
      <c r="L51" s="803"/>
      <c r="M51" s="802"/>
      <c r="N51" s="802"/>
      <c r="O51" s="802"/>
      <c r="P51" s="802"/>
      <c r="Q51" s="1351" t="s">
        <v>590</v>
      </c>
      <c r="AA51" s="695"/>
    </row>
    <row r="52" spans="1:27" ht="15">
      <c r="A52" s="1354" t="s">
        <v>40</v>
      </c>
      <c r="B52" s="1324"/>
      <c r="C52" s="1324"/>
      <c r="D52" s="1324"/>
      <c r="E52" s="1324"/>
      <c r="F52" s="1324"/>
      <c r="G52" s="1324"/>
      <c r="H52" s="1324"/>
      <c r="I52" s="1324"/>
      <c r="J52" s="1325"/>
      <c r="K52" s="796"/>
      <c r="L52" s="1354" t="s">
        <v>39</v>
      </c>
      <c r="M52" s="1334"/>
      <c r="N52" s="1334"/>
      <c r="O52" s="1334"/>
      <c r="P52" s="1335"/>
      <c r="Q52" s="1352"/>
      <c r="AA52" s="695"/>
    </row>
    <row r="53" spans="1:27" ht="12.75">
      <c r="A53" s="795"/>
      <c r="B53" s="834" t="s">
        <v>182</v>
      </c>
      <c r="C53" s="793" t="s">
        <v>37</v>
      </c>
      <c r="D53" s="1363" t="s">
        <v>38</v>
      </c>
      <c r="E53" s="1324"/>
      <c r="F53" s="1324"/>
      <c r="G53" s="1324"/>
      <c r="H53" s="1324"/>
      <c r="I53" s="1324"/>
      <c r="J53" s="1325"/>
      <c r="K53" s="787"/>
      <c r="L53" s="1355" t="s">
        <v>38</v>
      </c>
      <c r="M53" s="1334"/>
      <c r="N53" s="1334"/>
      <c r="O53" s="1334"/>
      <c r="P53" s="1335"/>
      <c r="Q53" s="1352"/>
      <c r="AA53" s="695"/>
    </row>
    <row r="54" spans="1:27" ht="12.75">
      <c r="A54" s="786"/>
      <c r="B54" s="833" t="s">
        <v>183</v>
      </c>
      <c r="C54" s="784" t="s">
        <v>181</v>
      </c>
      <c r="D54" s="783"/>
      <c r="E54" s="782" t="s">
        <v>30</v>
      </c>
      <c r="F54" s="1360">
        <v>610</v>
      </c>
      <c r="G54" s="1361">
        <v>620</v>
      </c>
      <c r="H54" s="1361">
        <v>630</v>
      </c>
      <c r="I54" s="1361">
        <v>640</v>
      </c>
      <c r="J54" s="1348" t="s">
        <v>28</v>
      </c>
      <c r="K54" s="776"/>
      <c r="L54" s="1360">
        <v>711</v>
      </c>
      <c r="M54" s="1361">
        <v>714</v>
      </c>
      <c r="N54" s="1361">
        <v>716</v>
      </c>
      <c r="O54" s="1358">
        <v>717</v>
      </c>
      <c r="P54" s="1362" t="s">
        <v>28</v>
      </c>
      <c r="Q54" s="1352"/>
      <c r="AA54" s="695"/>
    </row>
    <row r="55" spans="1:27" ht="13.5" thickBot="1">
      <c r="A55" s="781"/>
      <c r="B55" s="832"/>
      <c r="C55" s="779"/>
      <c r="D55" s="778"/>
      <c r="E55" s="777"/>
      <c r="F55" s="1357"/>
      <c r="G55" s="1359"/>
      <c r="H55" s="1359"/>
      <c r="I55" s="1359"/>
      <c r="J55" s="1349"/>
      <c r="K55" s="776"/>
      <c r="L55" s="1357"/>
      <c r="M55" s="1359"/>
      <c r="N55" s="1359"/>
      <c r="O55" s="1359"/>
      <c r="P55" s="1358"/>
      <c r="Q55" s="1353"/>
      <c r="AA55" s="695"/>
    </row>
    <row r="56" spans="1:27" ht="16.5" thickBot="1" thickTop="1">
      <c r="A56" s="775">
        <v>1</v>
      </c>
      <c r="B56" s="870" t="s">
        <v>442</v>
      </c>
      <c r="C56" s="869"/>
      <c r="D56" s="868"/>
      <c r="E56" s="867"/>
      <c r="F56" s="866">
        <f>F57+F62+F67</f>
        <v>0</v>
      </c>
      <c r="G56" s="866">
        <f>G57+G62+G67</f>
        <v>8776</v>
      </c>
      <c r="H56" s="866">
        <f>H57+H62+H67</f>
        <v>800</v>
      </c>
      <c r="I56" s="866">
        <f>I57+I62+I67</f>
        <v>0</v>
      </c>
      <c r="J56" s="873">
        <f aca="true" t="shared" si="6" ref="J56:J71">F56+G56+H56+I56</f>
        <v>9576</v>
      </c>
      <c r="K56" s="769"/>
      <c r="L56" s="866">
        <f>L57+L62</f>
        <v>0</v>
      </c>
      <c r="M56" s="866">
        <f>M57+M62</f>
        <v>0</v>
      </c>
      <c r="N56" s="866">
        <f>N57+N62</f>
        <v>0</v>
      </c>
      <c r="O56" s="866">
        <f>O57+O62</f>
        <v>0</v>
      </c>
      <c r="P56" s="875">
        <f aca="true" t="shared" si="7" ref="P56:P71">L56+M56+N56+O56</f>
        <v>0</v>
      </c>
      <c r="Q56" s="864">
        <f aca="true" t="shared" si="8" ref="Q56:Q71">J56+P56</f>
        <v>9576</v>
      </c>
      <c r="AA56" s="695"/>
    </row>
    <row r="57" spans="1:27" ht="13.5" thickTop="1">
      <c r="A57" s="713">
        <f>A56+1</f>
        <v>2</v>
      </c>
      <c r="B57" s="755">
        <v>1</v>
      </c>
      <c r="C57" s="754" t="s">
        <v>193</v>
      </c>
      <c r="D57" s="753"/>
      <c r="E57" s="752"/>
      <c r="F57" s="751">
        <f>F58</f>
        <v>0</v>
      </c>
      <c r="G57" s="750">
        <f>G58</f>
        <v>8776</v>
      </c>
      <c r="H57" s="750">
        <f>H58</f>
        <v>500</v>
      </c>
      <c r="I57" s="750">
        <f>I58</f>
        <v>0</v>
      </c>
      <c r="J57" s="872">
        <f t="shared" si="6"/>
        <v>9276</v>
      </c>
      <c r="K57" s="725"/>
      <c r="L57" s="751">
        <f>L58</f>
        <v>0</v>
      </c>
      <c r="M57" s="751">
        <f>M58</f>
        <v>0</v>
      </c>
      <c r="N57" s="751">
        <f>N58</f>
        <v>0</v>
      </c>
      <c r="O57" s="751">
        <f>O58</f>
        <v>0</v>
      </c>
      <c r="P57" s="831">
        <f t="shared" si="7"/>
        <v>0</v>
      </c>
      <c r="Q57" s="830">
        <f t="shared" si="8"/>
        <v>9276</v>
      </c>
      <c r="AA57" s="695"/>
    </row>
    <row r="58" spans="1:27" ht="12.75">
      <c r="A58" s="713">
        <f>A57+1</f>
        <v>3</v>
      </c>
      <c r="B58" s="760"/>
      <c r="C58" s="759" t="s">
        <v>192</v>
      </c>
      <c r="D58" s="721" t="s">
        <v>193</v>
      </c>
      <c r="E58" s="874"/>
      <c r="F58" s="718">
        <f>SUM(F59:F61)</f>
        <v>0</v>
      </c>
      <c r="G58" s="717">
        <f>SUM(G59:G61)</f>
        <v>8776</v>
      </c>
      <c r="H58" s="717">
        <f>SUM(H59:H61)</f>
        <v>500</v>
      </c>
      <c r="I58" s="717">
        <f>SUM(I59:I61)</f>
        <v>0</v>
      </c>
      <c r="J58" s="716">
        <f t="shared" si="6"/>
        <v>9276</v>
      </c>
      <c r="K58" s="715"/>
      <c r="L58" s="718">
        <f>SUM(L60:L61)</f>
        <v>0</v>
      </c>
      <c r="M58" s="718">
        <f>SUM(M60:M61)</f>
        <v>0</v>
      </c>
      <c r="N58" s="718">
        <f>SUM(N60:N61)</f>
        <v>0</v>
      </c>
      <c r="O58" s="718">
        <f>SUM(O60:O61)</f>
        <v>0</v>
      </c>
      <c r="P58" s="717">
        <f t="shared" si="7"/>
        <v>0</v>
      </c>
      <c r="Q58" s="714">
        <f t="shared" si="8"/>
        <v>9276</v>
      </c>
      <c r="AA58" s="695"/>
    </row>
    <row r="59" spans="1:27" ht="12.75">
      <c r="A59" s="713">
        <v>4</v>
      </c>
      <c r="B59" s="723"/>
      <c r="C59" s="761"/>
      <c r="D59" s="766" t="s">
        <v>32</v>
      </c>
      <c r="E59" s="863" t="s">
        <v>433</v>
      </c>
      <c r="F59" s="746"/>
      <c r="G59" s="744"/>
      <c r="H59" s="765">
        <v>500</v>
      </c>
      <c r="I59" s="745"/>
      <c r="J59" s="705">
        <f t="shared" si="6"/>
        <v>500</v>
      </c>
      <c r="K59" s="704"/>
      <c r="L59" s="736"/>
      <c r="M59" s="731"/>
      <c r="N59" s="731"/>
      <c r="O59" s="731"/>
      <c r="P59" s="706">
        <f t="shared" si="7"/>
        <v>0</v>
      </c>
      <c r="Q59" s="844">
        <f t="shared" si="8"/>
        <v>500</v>
      </c>
      <c r="AA59" s="695"/>
    </row>
    <row r="60" spans="1:27" ht="12.75">
      <c r="A60" s="713">
        <v>5</v>
      </c>
      <c r="B60" s="723"/>
      <c r="C60" s="761"/>
      <c r="D60" s="862" t="s">
        <v>34</v>
      </c>
      <c r="E60" s="861" t="s">
        <v>432</v>
      </c>
      <c r="F60" s="860"/>
      <c r="G60" s="859">
        <v>8776</v>
      </c>
      <c r="H60" s="858"/>
      <c r="I60" s="857"/>
      <c r="J60" s="705">
        <f t="shared" si="6"/>
        <v>8776</v>
      </c>
      <c r="K60" s="848"/>
      <c r="L60" s="847"/>
      <c r="M60" s="846"/>
      <c r="N60" s="846"/>
      <c r="O60" s="846"/>
      <c r="P60" s="706">
        <f t="shared" si="7"/>
        <v>0</v>
      </c>
      <c r="Q60" s="844">
        <f t="shared" si="8"/>
        <v>8776</v>
      </c>
      <c r="AA60" s="695"/>
    </row>
    <row r="61" spans="1:27" ht="12.75">
      <c r="A61" s="713">
        <v>6</v>
      </c>
      <c r="B61" s="856"/>
      <c r="C61" s="855"/>
      <c r="D61" s="854" t="s">
        <v>190</v>
      </c>
      <c r="E61" s="853" t="s">
        <v>434</v>
      </c>
      <c r="F61" s="852"/>
      <c r="G61" s="851"/>
      <c r="H61" s="850"/>
      <c r="I61" s="849"/>
      <c r="J61" s="705">
        <f t="shared" si="6"/>
        <v>0</v>
      </c>
      <c r="K61" s="848"/>
      <c r="L61" s="847"/>
      <c r="M61" s="846"/>
      <c r="N61" s="846"/>
      <c r="O61" s="845"/>
      <c r="P61" s="706">
        <f t="shared" si="7"/>
        <v>0</v>
      </c>
      <c r="Q61" s="844">
        <f t="shared" si="8"/>
        <v>0</v>
      </c>
      <c r="AA61" s="695"/>
    </row>
    <row r="62" spans="1:27" ht="12.75">
      <c r="A62" s="713">
        <v>7</v>
      </c>
      <c r="B62" s="755">
        <v>2</v>
      </c>
      <c r="C62" s="754" t="s">
        <v>5</v>
      </c>
      <c r="D62" s="753"/>
      <c r="E62" s="752"/>
      <c r="F62" s="751">
        <f>F63</f>
        <v>0</v>
      </c>
      <c r="G62" s="751">
        <f>G63</f>
        <v>0</v>
      </c>
      <c r="H62" s="751">
        <f>H63</f>
        <v>0</v>
      </c>
      <c r="I62" s="751">
        <f>I63</f>
        <v>0</v>
      </c>
      <c r="J62" s="740">
        <f t="shared" si="6"/>
        <v>0</v>
      </c>
      <c r="K62" s="725"/>
      <c r="L62" s="751">
        <f>L63</f>
        <v>0</v>
      </c>
      <c r="M62" s="751">
        <f>M63</f>
        <v>0</v>
      </c>
      <c r="N62" s="751">
        <f>N63</f>
        <v>0</v>
      </c>
      <c r="O62" s="751">
        <f>O63</f>
        <v>0</v>
      </c>
      <c r="P62" s="741">
        <f t="shared" si="7"/>
        <v>0</v>
      </c>
      <c r="Q62" s="830">
        <f t="shared" si="8"/>
        <v>0</v>
      </c>
      <c r="AA62" s="695"/>
    </row>
    <row r="63" spans="1:27" ht="12.75">
      <c r="A63" s="713">
        <f>A62+1</f>
        <v>8</v>
      </c>
      <c r="B63" s="760"/>
      <c r="C63" s="829" t="s">
        <v>11</v>
      </c>
      <c r="D63" s="721" t="s">
        <v>20</v>
      </c>
      <c r="E63" s="720"/>
      <c r="F63" s="718">
        <f>SUM(F64:F66)</f>
        <v>0</v>
      </c>
      <c r="G63" s="718">
        <f>SUM(G64:G66)</f>
        <v>0</v>
      </c>
      <c r="H63" s="718">
        <f>SUM(H64:H66)</f>
        <v>0</v>
      </c>
      <c r="I63" s="718">
        <f>SUM(I64:I66)</f>
        <v>0</v>
      </c>
      <c r="J63" s="871">
        <f t="shared" si="6"/>
        <v>0</v>
      </c>
      <c r="K63" s="715"/>
      <c r="L63" s="718">
        <f>SUM(L64:L66)</f>
        <v>0</v>
      </c>
      <c r="M63" s="718">
        <f>SUM(M64:M66)</f>
        <v>0</v>
      </c>
      <c r="N63" s="718">
        <f>SUM(N64:N66)</f>
        <v>0</v>
      </c>
      <c r="O63" s="718">
        <f>SUM(O64:O66)</f>
        <v>0</v>
      </c>
      <c r="P63" s="717">
        <f t="shared" si="7"/>
        <v>0</v>
      </c>
      <c r="Q63" s="714">
        <f t="shared" si="8"/>
        <v>0</v>
      </c>
      <c r="AA63" s="695"/>
    </row>
    <row r="64" spans="1:27" ht="12.75">
      <c r="A64" s="713">
        <f>A63+1</f>
        <v>9</v>
      </c>
      <c r="B64" s="738"/>
      <c r="C64" s="747"/>
      <c r="D64" s="737" t="s">
        <v>31</v>
      </c>
      <c r="E64" s="733" t="s">
        <v>435</v>
      </c>
      <c r="F64" s="708"/>
      <c r="G64" s="731"/>
      <c r="H64" s="732"/>
      <c r="I64" s="735"/>
      <c r="J64" s="705">
        <f t="shared" si="6"/>
        <v>0</v>
      </c>
      <c r="K64" s="704"/>
      <c r="L64" s="736"/>
      <c r="M64" s="731"/>
      <c r="N64" s="731"/>
      <c r="O64" s="731"/>
      <c r="P64" s="706">
        <f t="shared" si="7"/>
        <v>0</v>
      </c>
      <c r="Q64" s="828">
        <f t="shared" si="8"/>
        <v>0</v>
      </c>
      <c r="AA64" s="695"/>
    </row>
    <row r="65" spans="1:27" ht="12.75">
      <c r="A65" s="713">
        <f>A64+1</f>
        <v>10</v>
      </c>
      <c r="B65" s="738"/>
      <c r="C65" s="747"/>
      <c r="D65" s="737" t="s">
        <v>32</v>
      </c>
      <c r="E65" s="733" t="s">
        <v>443</v>
      </c>
      <c r="F65" s="708"/>
      <c r="G65" s="735"/>
      <c r="H65" s="810"/>
      <c r="I65" s="735"/>
      <c r="J65" s="705">
        <f t="shared" si="6"/>
        <v>0</v>
      </c>
      <c r="K65" s="704"/>
      <c r="L65" s="736"/>
      <c r="M65" s="735"/>
      <c r="N65" s="735"/>
      <c r="O65" s="731"/>
      <c r="P65" s="706">
        <f t="shared" si="7"/>
        <v>0</v>
      </c>
      <c r="Q65" s="828">
        <f t="shared" si="8"/>
        <v>0</v>
      </c>
      <c r="AA65" s="695"/>
    </row>
    <row r="66" spans="1:27" ht="12.75">
      <c r="A66" s="713">
        <f>A65+1</f>
        <v>11</v>
      </c>
      <c r="B66" s="738"/>
      <c r="C66" s="711"/>
      <c r="D66" s="737" t="s">
        <v>33</v>
      </c>
      <c r="E66" s="733"/>
      <c r="F66" s="708"/>
      <c r="G66" s="707"/>
      <c r="H66" s="809"/>
      <c r="I66" s="707"/>
      <c r="J66" s="705">
        <f t="shared" si="6"/>
        <v>0</v>
      </c>
      <c r="K66" s="815"/>
      <c r="L66" s="708"/>
      <c r="M66" s="707"/>
      <c r="N66" s="707"/>
      <c r="O66" s="706"/>
      <c r="P66" s="706">
        <f t="shared" si="7"/>
        <v>0</v>
      </c>
      <c r="Q66" s="828">
        <f t="shared" si="8"/>
        <v>0</v>
      </c>
      <c r="AA66" s="695"/>
    </row>
    <row r="67" spans="1:27" ht="12.75">
      <c r="A67" s="713">
        <v>7</v>
      </c>
      <c r="B67" s="755">
        <v>2</v>
      </c>
      <c r="C67" s="754" t="s">
        <v>437</v>
      </c>
      <c r="D67" s="753"/>
      <c r="E67" s="752"/>
      <c r="F67" s="751">
        <f>F68</f>
        <v>0</v>
      </c>
      <c r="G67" s="751">
        <f>G68</f>
        <v>0</v>
      </c>
      <c r="H67" s="751">
        <f>H68</f>
        <v>300</v>
      </c>
      <c r="I67" s="751">
        <f>I68</f>
        <v>0</v>
      </c>
      <c r="J67" s="740">
        <f t="shared" si="6"/>
        <v>300</v>
      </c>
      <c r="K67" s="725"/>
      <c r="L67" s="751">
        <f>L68</f>
        <v>0</v>
      </c>
      <c r="M67" s="751">
        <f>M68</f>
        <v>0</v>
      </c>
      <c r="N67" s="751">
        <f>N68</f>
        <v>0</v>
      </c>
      <c r="O67" s="751">
        <f>O68</f>
        <v>0</v>
      </c>
      <c r="P67" s="741">
        <f t="shared" si="7"/>
        <v>0</v>
      </c>
      <c r="Q67" s="830">
        <f t="shared" si="8"/>
        <v>300</v>
      </c>
      <c r="AA67" s="695"/>
    </row>
    <row r="68" spans="1:27" ht="12.75">
      <c r="A68" s="713">
        <f>A67+1</f>
        <v>8</v>
      </c>
      <c r="B68" s="760"/>
      <c r="C68" s="829" t="s">
        <v>436</v>
      </c>
      <c r="D68" s="721" t="s">
        <v>437</v>
      </c>
      <c r="E68" s="720"/>
      <c r="F68" s="718">
        <f>SUM(F69:F71)</f>
        <v>0</v>
      </c>
      <c r="G68" s="718">
        <f>SUM(G69:G71)</f>
        <v>0</v>
      </c>
      <c r="H68" s="718">
        <f>SUM(H69:H71)</f>
        <v>300</v>
      </c>
      <c r="I68" s="718">
        <f>SUM(I69:I71)</f>
        <v>0</v>
      </c>
      <c r="J68" s="871">
        <f t="shared" si="6"/>
        <v>300</v>
      </c>
      <c r="K68" s="715"/>
      <c r="L68" s="718">
        <f>SUM(L69:L71)</f>
        <v>0</v>
      </c>
      <c r="M68" s="718">
        <f>SUM(M69:M71)</f>
        <v>0</v>
      </c>
      <c r="N68" s="718">
        <f>SUM(N69:N71)</f>
        <v>0</v>
      </c>
      <c r="O68" s="718">
        <f>SUM(O69:O71)</f>
        <v>0</v>
      </c>
      <c r="P68" s="717">
        <f t="shared" si="7"/>
        <v>0</v>
      </c>
      <c r="Q68" s="714">
        <f t="shared" si="8"/>
        <v>300</v>
      </c>
      <c r="AA68" s="695"/>
    </row>
    <row r="69" spans="1:27" ht="12.75">
      <c r="A69" s="713">
        <f>A68+1</f>
        <v>9</v>
      </c>
      <c r="B69" s="738"/>
      <c r="C69" s="747"/>
      <c r="D69" s="737" t="s">
        <v>31</v>
      </c>
      <c r="E69" s="733" t="s">
        <v>438</v>
      </c>
      <c r="F69" s="708"/>
      <c r="G69" s="731"/>
      <c r="H69" s="732">
        <v>300</v>
      </c>
      <c r="I69" s="735"/>
      <c r="J69" s="705">
        <f t="shared" si="6"/>
        <v>300</v>
      </c>
      <c r="K69" s="704"/>
      <c r="L69" s="736"/>
      <c r="M69" s="731"/>
      <c r="N69" s="731"/>
      <c r="O69" s="731"/>
      <c r="P69" s="706">
        <f t="shared" si="7"/>
        <v>0</v>
      </c>
      <c r="Q69" s="828">
        <f t="shared" si="8"/>
        <v>300</v>
      </c>
      <c r="AA69" s="695"/>
    </row>
    <row r="70" spans="1:27" ht="12.75">
      <c r="A70" s="713">
        <f>A69+1</f>
        <v>10</v>
      </c>
      <c r="B70" s="738"/>
      <c r="C70" s="747"/>
      <c r="D70" s="737" t="s">
        <v>32</v>
      </c>
      <c r="E70" s="733" t="s">
        <v>439</v>
      </c>
      <c r="F70" s="708"/>
      <c r="G70" s="735"/>
      <c r="H70" s="810"/>
      <c r="I70" s="735"/>
      <c r="J70" s="705">
        <f t="shared" si="6"/>
        <v>0</v>
      </c>
      <c r="K70" s="704"/>
      <c r="L70" s="736"/>
      <c r="M70" s="735"/>
      <c r="N70" s="735"/>
      <c r="O70" s="731"/>
      <c r="P70" s="706">
        <f t="shared" si="7"/>
        <v>0</v>
      </c>
      <c r="Q70" s="828">
        <f t="shared" si="8"/>
        <v>0</v>
      </c>
      <c r="AA70" s="695"/>
    </row>
    <row r="71" spans="1:27" ht="12.75">
      <c r="A71" s="713">
        <f>A70+1</f>
        <v>11</v>
      </c>
      <c r="B71" s="738"/>
      <c r="C71" s="711"/>
      <c r="D71" s="737" t="s">
        <v>33</v>
      </c>
      <c r="E71" s="733" t="s">
        <v>440</v>
      </c>
      <c r="F71" s="708"/>
      <c r="G71" s="707"/>
      <c r="H71" s="809"/>
      <c r="I71" s="707"/>
      <c r="J71" s="705">
        <f t="shared" si="6"/>
        <v>0</v>
      </c>
      <c r="K71" s="815"/>
      <c r="L71" s="708"/>
      <c r="M71" s="707"/>
      <c r="N71" s="707"/>
      <c r="O71" s="706"/>
      <c r="P71" s="706">
        <f t="shared" si="7"/>
        <v>0</v>
      </c>
      <c r="Q71" s="828">
        <f t="shared" si="8"/>
        <v>0</v>
      </c>
      <c r="AA71" s="695"/>
    </row>
    <row r="72" spans="1:27" ht="12.75">
      <c r="A72" s="695"/>
      <c r="B72" s="695"/>
      <c r="P72" s="695"/>
      <c r="AA72" s="695"/>
    </row>
  </sheetData>
  <sheetProtection/>
  <mergeCells count="48">
    <mergeCell ref="Q4:Q8"/>
    <mergeCell ref="L7:L8"/>
    <mergeCell ref="A4:J4"/>
    <mergeCell ref="A5:J5"/>
    <mergeCell ref="D6:J6"/>
    <mergeCell ref="L5:P5"/>
    <mergeCell ref="H7:H8"/>
    <mergeCell ref="O7:O8"/>
    <mergeCell ref="G7:G8"/>
    <mergeCell ref="M7:M8"/>
    <mergeCell ref="A52:J52"/>
    <mergeCell ref="N7:N8"/>
    <mergeCell ref="J7:J8"/>
    <mergeCell ref="J30:J31"/>
    <mergeCell ref="L30:L31"/>
    <mergeCell ref="N30:N31"/>
    <mergeCell ref="I7:I8"/>
    <mergeCell ref="F7:F8"/>
    <mergeCell ref="G30:G31"/>
    <mergeCell ref="H30:H31"/>
    <mergeCell ref="I30:I31"/>
    <mergeCell ref="A51:J51"/>
    <mergeCell ref="Q51:Q55"/>
    <mergeCell ref="P7:P8"/>
    <mergeCell ref="F30:F31"/>
    <mergeCell ref="O30:O31"/>
    <mergeCell ref="M30:M31"/>
    <mergeCell ref="P30:P31"/>
    <mergeCell ref="J54:J55"/>
    <mergeCell ref="L54:L55"/>
    <mergeCell ref="M54:M55"/>
    <mergeCell ref="L6:P6"/>
    <mergeCell ref="A27:J27"/>
    <mergeCell ref="Q27:Q31"/>
    <mergeCell ref="A28:J28"/>
    <mergeCell ref="L28:P28"/>
    <mergeCell ref="D29:J29"/>
    <mergeCell ref="L29:P29"/>
    <mergeCell ref="N54:N55"/>
    <mergeCell ref="O54:O55"/>
    <mergeCell ref="P54:P55"/>
    <mergeCell ref="L52:P52"/>
    <mergeCell ref="D53:J53"/>
    <mergeCell ref="L53:P53"/>
    <mergeCell ref="F54:F55"/>
    <mergeCell ref="G54:G55"/>
    <mergeCell ref="H54:H55"/>
    <mergeCell ref="I54:I55"/>
  </mergeCells>
  <printOptions/>
  <pageMargins left="0.5511811023622047" right="0.15748031496062992" top="0.4330708661417323" bottom="0.2362204724409449" header="0.3937007874015748" footer="0.1968503937007874"/>
  <pageSetup fitToHeight="1" fitToWidth="1" horizontalDpi="600" verticalDpi="600" orientation="landscape" paperSize="9" scale="6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D1:O58"/>
  <sheetViews>
    <sheetView zoomScalePageLayoutView="0" workbookViewId="0" topLeftCell="D44">
      <selection activeCell="D1" sqref="D1:P58"/>
    </sheetView>
  </sheetViews>
  <sheetFormatPr defaultColWidth="9.140625" defaultRowHeight="12.75"/>
  <cols>
    <col min="4" max="4" width="12.7109375" style="0" customWidth="1"/>
    <col min="7" max="7" width="6.140625" style="0" customWidth="1"/>
    <col min="8" max="14" width="4.28125" style="0" customWidth="1"/>
  </cols>
  <sheetData>
    <row r="1" ht="18.75">
      <c r="D1" s="437" t="s">
        <v>513</v>
      </c>
    </row>
    <row r="3" spans="4:15" ht="20.25">
      <c r="D3" s="487" t="s">
        <v>259</v>
      </c>
      <c r="E3" s="485" t="s">
        <v>514</v>
      </c>
      <c r="F3" s="485"/>
      <c r="G3" s="485"/>
      <c r="H3" s="485"/>
      <c r="I3" s="496"/>
      <c r="J3" s="496"/>
      <c r="K3" s="496"/>
      <c r="L3" s="496"/>
      <c r="M3" s="496"/>
      <c r="N3" s="496"/>
      <c r="O3" s="496"/>
    </row>
    <row r="4" spans="4:15" ht="12.75">
      <c r="D4" s="485"/>
      <c r="E4" s="485"/>
      <c r="F4" s="485"/>
      <c r="G4" s="485"/>
      <c r="H4" s="485"/>
      <c r="I4" s="496"/>
      <c r="J4" s="496"/>
      <c r="K4" s="496"/>
      <c r="L4" s="496"/>
      <c r="M4" s="496"/>
      <c r="N4" s="496"/>
      <c r="O4" s="496"/>
    </row>
    <row r="5" spans="4:10" ht="12.75">
      <c r="D5" s="653"/>
      <c r="E5" s="653"/>
      <c r="F5" s="653"/>
      <c r="G5" s="653"/>
      <c r="H5" s="653"/>
      <c r="I5" s="654"/>
      <c r="J5" s="654"/>
    </row>
    <row r="6" spans="4:10" ht="15.75">
      <c r="D6" s="465" t="s">
        <v>515</v>
      </c>
      <c r="E6" s="465"/>
      <c r="F6" s="465"/>
      <c r="G6" s="465"/>
      <c r="H6" s="465"/>
      <c r="I6" s="465"/>
      <c r="J6" s="465"/>
    </row>
    <row r="7" spans="4:10" ht="21" thickBot="1">
      <c r="D7" s="656"/>
      <c r="E7" s="655"/>
      <c r="F7" s="655"/>
      <c r="G7" s="655"/>
      <c r="H7" s="655"/>
      <c r="I7" s="255"/>
      <c r="J7" s="255"/>
    </row>
    <row r="8" spans="4:9" ht="18" thickBot="1" thickTop="1">
      <c r="D8" s="514" t="s">
        <v>262</v>
      </c>
      <c r="E8" s="515">
        <v>2010</v>
      </c>
      <c r="F8" s="515">
        <v>2011</v>
      </c>
      <c r="G8" s="516">
        <v>2012</v>
      </c>
      <c r="I8" s="513" t="s">
        <v>280</v>
      </c>
    </row>
    <row r="9" spans="4:9" ht="26.25">
      <c r="D9" s="533" t="s">
        <v>292</v>
      </c>
      <c r="E9" s="530">
        <v>9276</v>
      </c>
      <c r="F9" s="530">
        <v>9276</v>
      </c>
      <c r="G9" s="917">
        <v>9276</v>
      </c>
      <c r="I9" s="512" t="s">
        <v>350</v>
      </c>
    </row>
    <row r="10" spans="4:9" ht="17.25" thickBot="1">
      <c r="D10" s="518" t="s">
        <v>598</v>
      </c>
      <c r="E10" s="471"/>
      <c r="F10" s="471"/>
      <c r="G10" s="918"/>
      <c r="I10" s="512" t="s">
        <v>528</v>
      </c>
    </row>
    <row r="11" spans="4:9" ht="17.25" thickTop="1">
      <c r="D11" s="521"/>
      <c r="E11" s="503"/>
      <c r="F11" s="503"/>
      <c r="G11" s="919"/>
      <c r="I11" s="512" t="s">
        <v>529</v>
      </c>
    </row>
    <row r="12" spans="4:9" ht="17.25" thickBot="1">
      <c r="D12" s="518"/>
      <c r="E12" s="471"/>
      <c r="F12" s="471"/>
      <c r="G12" s="920"/>
      <c r="I12" s="512"/>
    </row>
    <row r="13" ht="14.25" thickBot="1" thickTop="1"/>
    <row r="14" spans="4:14" ht="27" thickBot="1" thickTop="1">
      <c r="D14" s="474" t="s">
        <v>263</v>
      </c>
      <c r="E14" s="1253" t="s">
        <v>477</v>
      </c>
      <c r="F14" s="1254"/>
      <c r="G14" s="1254"/>
      <c r="H14" s="1254"/>
      <c r="I14" s="1254"/>
      <c r="J14" s="1254"/>
      <c r="K14" s="1254"/>
      <c r="L14" s="1254"/>
      <c r="M14" s="1254"/>
      <c r="N14" s="1255"/>
    </row>
    <row r="15" spans="4:14" ht="13.5" thickBot="1">
      <c r="D15" s="475" t="s">
        <v>264</v>
      </c>
      <c r="E15" s="1256" t="s">
        <v>518</v>
      </c>
      <c r="F15" s="1257"/>
      <c r="G15" s="1257"/>
      <c r="H15" s="1257"/>
      <c r="I15" s="1257"/>
      <c r="J15" s="1257"/>
      <c r="K15" s="1257"/>
      <c r="L15" s="1257"/>
      <c r="M15" s="1257"/>
      <c r="N15" s="1258"/>
    </row>
    <row r="16" spans="4:14" ht="26.25" thickBot="1">
      <c r="D16" s="476" t="s">
        <v>265</v>
      </c>
      <c r="E16" s="1211" t="s">
        <v>266</v>
      </c>
      <c r="F16" s="1212"/>
      <c r="G16" s="1345" t="s">
        <v>522</v>
      </c>
      <c r="H16" s="1346"/>
      <c r="I16" s="1346"/>
      <c r="J16" s="1346"/>
      <c r="K16" s="1346"/>
      <c r="L16" s="1346"/>
      <c r="M16" s="1346"/>
      <c r="N16" s="1347"/>
    </row>
    <row r="17" spans="4:8" ht="14.25" thickBot="1">
      <c r="D17" s="477" t="s">
        <v>267</v>
      </c>
      <c r="E17" s="482" t="s">
        <v>592</v>
      </c>
      <c r="F17" s="478" t="s">
        <v>269</v>
      </c>
      <c r="G17" s="478" t="s">
        <v>270</v>
      </c>
      <c r="H17" s="480"/>
    </row>
    <row r="18" spans="4:8" ht="26.25" thickBot="1">
      <c r="D18" s="477" t="s">
        <v>271</v>
      </c>
      <c r="E18" s="481">
        <v>0.1</v>
      </c>
      <c r="F18" s="481">
        <v>0.15</v>
      </c>
      <c r="G18" s="481">
        <v>0.15</v>
      </c>
      <c r="H18" s="480"/>
    </row>
    <row r="19" spans="4:8" ht="26.25" thickBot="1">
      <c r="D19" s="477" t="s">
        <v>274</v>
      </c>
      <c r="E19" s="478"/>
      <c r="F19" s="478"/>
      <c r="G19" s="478"/>
      <c r="H19" s="480"/>
    </row>
    <row r="20" spans="4:14" ht="26.25" thickBot="1">
      <c r="D20" s="476" t="s">
        <v>265</v>
      </c>
      <c r="E20" s="1211" t="s">
        <v>266</v>
      </c>
      <c r="F20" s="1212"/>
      <c r="G20" s="1345" t="s">
        <v>519</v>
      </c>
      <c r="H20" s="1346"/>
      <c r="I20" s="1346"/>
      <c r="J20" s="1346"/>
      <c r="K20" s="1346"/>
      <c r="L20" s="1346"/>
      <c r="M20" s="1346"/>
      <c r="N20" s="1347"/>
    </row>
    <row r="21" spans="4:8" ht="14.25" thickBot="1">
      <c r="D21" s="477" t="s">
        <v>267</v>
      </c>
      <c r="E21" s="482" t="s">
        <v>592</v>
      </c>
      <c r="F21" s="478" t="s">
        <v>269</v>
      </c>
      <c r="G21" s="478" t="s">
        <v>270</v>
      </c>
      <c r="H21" s="480"/>
    </row>
    <row r="22" spans="4:8" ht="26.25" thickBot="1">
      <c r="D22" s="477" t="s">
        <v>271</v>
      </c>
      <c r="E22" s="648">
        <v>200</v>
      </c>
      <c r="F22" s="648">
        <v>200</v>
      </c>
      <c r="G22" s="648">
        <v>200</v>
      </c>
      <c r="H22" s="480"/>
    </row>
    <row r="23" spans="4:8" ht="26.25" thickBot="1">
      <c r="D23" s="477" t="s">
        <v>274</v>
      </c>
      <c r="E23" s="478"/>
      <c r="F23" s="478"/>
      <c r="G23" s="478"/>
      <c r="H23" s="480"/>
    </row>
    <row r="25" spans="4:8" ht="15.75">
      <c r="D25" s="465" t="s">
        <v>523</v>
      </c>
      <c r="E25" s="465"/>
      <c r="F25" s="465"/>
      <c r="G25" s="465"/>
      <c r="H25" s="465"/>
    </row>
    <row r="26" spans="4:9" ht="21" thickBot="1">
      <c r="D26" s="656"/>
      <c r="E26" s="655"/>
      <c r="F26" s="655"/>
      <c r="G26" s="655"/>
      <c r="H26" s="655"/>
      <c r="I26" s="513" t="s">
        <v>280</v>
      </c>
    </row>
    <row r="27" spans="4:9" ht="18" thickBot="1" thickTop="1">
      <c r="D27" s="514" t="s">
        <v>262</v>
      </c>
      <c r="E27" s="515">
        <v>2010</v>
      </c>
      <c r="F27" s="515">
        <v>2011</v>
      </c>
      <c r="G27" s="516">
        <v>2012</v>
      </c>
      <c r="I27" s="512" t="s">
        <v>530</v>
      </c>
    </row>
    <row r="28" spans="4:9" ht="26.25">
      <c r="D28" s="533" t="s">
        <v>292</v>
      </c>
      <c r="E28" s="530"/>
      <c r="F28" s="530"/>
      <c r="G28" s="917"/>
      <c r="I28" s="512" t="s">
        <v>531</v>
      </c>
    </row>
    <row r="29" spans="4:7" ht="17.25" thickBot="1">
      <c r="D29" s="518" t="s">
        <v>598</v>
      </c>
      <c r="E29" s="471"/>
      <c r="F29" s="471"/>
      <c r="G29" s="918"/>
    </row>
    <row r="30" spans="4:7" ht="17.25" thickTop="1">
      <c r="D30" s="521"/>
      <c r="E30" s="503"/>
      <c r="F30" s="503"/>
      <c r="G30" s="919"/>
    </row>
    <row r="31" spans="4:7" ht="17.25" thickBot="1">
      <c r="D31" s="518"/>
      <c r="E31" s="471"/>
      <c r="F31" s="471"/>
      <c r="G31" s="920"/>
    </row>
    <row r="32" ht="14.25" thickBot="1" thickTop="1"/>
    <row r="33" spans="4:14" ht="14.25" thickBot="1" thickTop="1">
      <c r="D33" s="474" t="s">
        <v>285</v>
      </c>
      <c r="E33" s="1253" t="s">
        <v>470</v>
      </c>
      <c r="F33" s="1254"/>
      <c r="G33" s="1254"/>
      <c r="H33" s="1254"/>
      <c r="I33" s="1254"/>
      <c r="J33" s="1254"/>
      <c r="K33" s="1254"/>
      <c r="L33" s="1254"/>
      <c r="M33" s="1254"/>
      <c r="N33" s="1255"/>
    </row>
    <row r="34" spans="4:14" ht="13.5" thickBot="1">
      <c r="D34" s="475" t="s">
        <v>264</v>
      </c>
      <c r="E34" s="1256" t="s">
        <v>520</v>
      </c>
      <c r="F34" s="1257"/>
      <c r="G34" s="1257"/>
      <c r="H34" s="1257"/>
      <c r="I34" s="1257"/>
      <c r="J34" s="1257"/>
      <c r="K34" s="1257"/>
      <c r="L34" s="1257"/>
      <c r="M34" s="1257"/>
      <c r="N34" s="1258"/>
    </row>
    <row r="35" spans="4:14" ht="26.25" thickBot="1">
      <c r="D35" s="476" t="s">
        <v>265</v>
      </c>
      <c r="E35" s="1211" t="s">
        <v>266</v>
      </c>
      <c r="F35" s="1212"/>
      <c r="G35" s="1345" t="s">
        <v>524</v>
      </c>
      <c r="H35" s="1346"/>
      <c r="I35" s="1346"/>
      <c r="J35" s="1346"/>
      <c r="K35" s="1346"/>
      <c r="L35" s="1346"/>
      <c r="M35" s="1346"/>
      <c r="N35" s="1347"/>
    </row>
    <row r="36" spans="4:8" ht="14.25" thickBot="1">
      <c r="D36" s="477" t="s">
        <v>267</v>
      </c>
      <c r="E36" s="482" t="s">
        <v>592</v>
      </c>
      <c r="F36" s="478" t="s">
        <v>269</v>
      </c>
      <c r="G36" s="478" t="s">
        <v>270</v>
      </c>
      <c r="H36" s="480"/>
    </row>
    <row r="37" spans="4:8" ht="26.25" thickBot="1">
      <c r="D37" s="477" t="s">
        <v>271</v>
      </c>
      <c r="E37" s="648"/>
      <c r="F37" s="648">
        <v>40</v>
      </c>
      <c r="G37" s="648"/>
      <c r="H37" s="480"/>
    </row>
    <row r="38" spans="4:8" ht="26.25" thickBot="1">
      <c r="D38" s="477" t="s">
        <v>274</v>
      </c>
      <c r="E38" s="478"/>
      <c r="F38" s="478"/>
      <c r="G38" s="478"/>
      <c r="H38" s="480"/>
    </row>
    <row r="40" spans="4:8" ht="15.75">
      <c r="D40" s="465" t="s">
        <v>521</v>
      </c>
      <c r="E40" s="465"/>
      <c r="F40" s="465"/>
      <c r="G40" s="465"/>
      <c r="H40" s="465"/>
    </row>
    <row r="41" spans="4:9" ht="21" thickBot="1">
      <c r="D41" s="656"/>
      <c r="E41" s="655"/>
      <c r="F41" s="655"/>
      <c r="G41" s="655"/>
      <c r="H41" s="655"/>
      <c r="I41" s="513" t="s">
        <v>280</v>
      </c>
    </row>
    <row r="42" spans="4:9" ht="18" thickBot="1" thickTop="1">
      <c r="D42" s="514" t="s">
        <v>262</v>
      </c>
      <c r="E42" s="515">
        <v>2010</v>
      </c>
      <c r="F42" s="515">
        <v>2011</v>
      </c>
      <c r="G42" s="516">
        <v>2012</v>
      </c>
      <c r="I42" s="512" t="s">
        <v>532</v>
      </c>
    </row>
    <row r="43" spans="4:9" ht="26.25">
      <c r="D43" s="533" t="s">
        <v>292</v>
      </c>
      <c r="E43" s="530">
        <v>300</v>
      </c>
      <c r="F43" s="530">
        <v>300</v>
      </c>
      <c r="G43" s="917">
        <v>300</v>
      </c>
      <c r="I43" s="512" t="s">
        <v>533</v>
      </c>
    </row>
    <row r="44" spans="4:9" ht="17.25" thickBot="1">
      <c r="D44" s="518" t="s">
        <v>598</v>
      </c>
      <c r="E44" s="471"/>
      <c r="F44" s="471"/>
      <c r="G44" s="918"/>
      <c r="I44" s="512" t="s">
        <v>534</v>
      </c>
    </row>
    <row r="45" spans="4:9" ht="17.25" thickTop="1">
      <c r="D45" s="521"/>
      <c r="E45" s="503"/>
      <c r="F45" s="503"/>
      <c r="G45" s="919"/>
      <c r="I45" s="512" t="s">
        <v>535</v>
      </c>
    </row>
    <row r="46" spans="4:9" ht="17.25" thickBot="1">
      <c r="D46" s="518"/>
      <c r="E46" s="471"/>
      <c r="F46" s="471"/>
      <c r="G46" s="920"/>
      <c r="I46" s="512" t="s">
        <v>536</v>
      </c>
    </row>
    <row r="47" ht="13.5" thickTop="1"/>
    <row r="48" ht="13.5" thickBot="1"/>
    <row r="49" spans="4:14" ht="14.25" thickBot="1" thickTop="1">
      <c r="D49" s="474" t="s">
        <v>285</v>
      </c>
      <c r="E49" s="1253" t="s">
        <v>470</v>
      </c>
      <c r="F49" s="1254"/>
      <c r="G49" s="1254"/>
      <c r="H49" s="1254"/>
      <c r="I49" s="1254"/>
      <c r="J49" s="1254"/>
      <c r="K49" s="1254"/>
      <c r="L49" s="1254"/>
      <c r="M49" s="1254"/>
      <c r="N49" s="1255"/>
    </row>
    <row r="50" spans="4:14" ht="13.5" thickBot="1">
      <c r="D50" s="475" t="s">
        <v>264</v>
      </c>
      <c r="E50" s="1256" t="s">
        <v>525</v>
      </c>
      <c r="F50" s="1257"/>
      <c r="G50" s="1257"/>
      <c r="H50" s="1257"/>
      <c r="I50" s="1257"/>
      <c r="J50" s="1257"/>
      <c r="K50" s="1257"/>
      <c r="L50" s="1257"/>
      <c r="M50" s="1257"/>
      <c r="N50" s="1258"/>
    </row>
    <row r="51" spans="4:14" ht="26.25" thickBot="1">
      <c r="D51" s="476" t="s">
        <v>265</v>
      </c>
      <c r="E51" s="1211" t="s">
        <v>266</v>
      </c>
      <c r="F51" s="1212"/>
      <c r="G51" s="1345" t="s">
        <v>526</v>
      </c>
      <c r="H51" s="1346"/>
      <c r="I51" s="1346"/>
      <c r="J51" s="1346"/>
      <c r="K51" s="1346"/>
      <c r="L51" s="1346"/>
      <c r="M51" s="1346"/>
      <c r="N51" s="1347"/>
    </row>
    <row r="52" spans="4:8" ht="14.25" thickBot="1">
      <c r="D52" s="477" t="s">
        <v>267</v>
      </c>
      <c r="E52" s="482" t="s">
        <v>592</v>
      </c>
      <c r="F52" s="478" t="s">
        <v>269</v>
      </c>
      <c r="G52" s="478" t="s">
        <v>270</v>
      </c>
      <c r="H52" s="480"/>
    </row>
    <row r="53" spans="4:8" ht="26.25" thickBot="1">
      <c r="D53" s="477" t="s">
        <v>271</v>
      </c>
      <c r="E53" s="648"/>
      <c r="F53" s="648">
        <v>4000</v>
      </c>
      <c r="G53" s="648">
        <v>2000</v>
      </c>
      <c r="H53" s="480"/>
    </row>
    <row r="54" spans="4:8" ht="26.25" thickBot="1">
      <c r="D54" s="477" t="s">
        <v>274</v>
      </c>
      <c r="E54" s="478"/>
      <c r="F54" s="478"/>
      <c r="G54" s="478"/>
      <c r="H54" s="480"/>
    </row>
    <row r="55" spans="4:14" ht="26.25" thickBot="1">
      <c r="D55" s="476" t="s">
        <v>265</v>
      </c>
      <c r="E55" s="1211" t="s">
        <v>266</v>
      </c>
      <c r="F55" s="1212"/>
      <c r="G55" s="1345" t="s">
        <v>527</v>
      </c>
      <c r="H55" s="1346"/>
      <c r="I55" s="1346"/>
      <c r="J55" s="1346"/>
      <c r="K55" s="1346"/>
      <c r="L55" s="1346"/>
      <c r="M55" s="1346"/>
      <c r="N55" s="1347"/>
    </row>
    <row r="56" spans="4:8" ht="14.25" thickBot="1">
      <c r="D56" s="477" t="s">
        <v>267</v>
      </c>
      <c r="E56" s="482" t="s">
        <v>592</v>
      </c>
      <c r="F56" s="478" t="s">
        <v>269</v>
      </c>
      <c r="G56" s="478" t="s">
        <v>270</v>
      </c>
      <c r="H56" s="480"/>
    </row>
    <row r="57" spans="4:8" ht="26.25" thickBot="1">
      <c r="D57" s="477" t="s">
        <v>271</v>
      </c>
      <c r="E57" s="648"/>
      <c r="F57" s="648">
        <v>40</v>
      </c>
      <c r="G57" s="648">
        <v>20</v>
      </c>
      <c r="H57" s="480"/>
    </row>
    <row r="58" spans="4:8" ht="26.25" thickBot="1">
      <c r="D58" s="477" t="s">
        <v>274</v>
      </c>
      <c r="E58" s="478"/>
      <c r="F58" s="478"/>
      <c r="G58" s="478"/>
      <c r="H58" s="480"/>
    </row>
  </sheetData>
  <sheetProtection/>
  <mergeCells count="16">
    <mergeCell ref="E55:F55"/>
    <mergeCell ref="G55:N55"/>
    <mergeCell ref="G35:N35"/>
    <mergeCell ref="E33:N33"/>
    <mergeCell ref="E14:N14"/>
    <mergeCell ref="E15:N15"/>
    <mergeCell ref="E16:F16"/>
    <mergeCell ref="G16:N16"/>
    <mergeCell ref="E20:F20"/>
    <mergeCell ref="G20:N20"/>
    <mergeCell ref="E49:N49"/>
    <mergeCell ref="E50:N50"/>
    <mergeCell ref="E34:N34"/>
    <mergeCell ref="E35:F35"/>
    <mergeCell ref="E51:F51"/>
    <mergeCell ref="G51:N51"/>
  </mergeCells>
  <printOptions/>
  <pageMargins left="0.7086614173228347" right="0.7086614173228347" top="0.7480314960629921" bottom="0.7480314960629921" header="0.31496062992125984" footer="0.31496062992125984"/>
  <pageSetup fitToHeight="2" fitToWidth="2"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86"/>
  <sheetViews>
    <sheetView zoomScale="88" zoomScaleNormal="88" zoomScalePageLayoutView="0" workbookViewId="0" topLeftCell="A1">
      <selection activeCell="R86" sqref="A2:R86"/>
    </sheetView>
  </sheetViews>
  <sheetFormatPr defaultColWidth="9.140625" defaultRowHeight="12.75"/>
  <cols>
    <col min="1" max="1" width="3.8515625" style="698" customWidth="1"/>
    <col min="2" max="2" width="3.421875" style="697" customWidth="1"/>
    <col min="3" max="3" width="7.28125" style="695" customWidth="1"/>
    <col min="4" max="4" width="2.28125" style="695" customWidth="1"/>
    <col min="5" max="5" width="34.7109375" style="695" customWidth="1"/>
    <col min="6" max="6" width="9.00390625" style="695" customWidth="1"/>
    <col min="7" max="7" width="9.57421875" style="695" bestFit="1" customWidth="1"/>
    <col min="8" max="8" width="7.7109375" style="695" customWidth="1"/>
    <col min="9" max="9" width="8.421875" style="695" bestFit="1" customWidth="1"/>
    <col min="10" max="10" width="8.421875" style="695" customWidth="1"/>
    <col min="11" max="11" width="8.421875" style="695" bestFit="1" customWidth="1"/>
    <col min="12" max="12" width="4.140625" style="695" customWidth="1"/>
    <col min="13" max="13" width="7.28125" style="695" bestFit="1" customWidth="1"/>
    <col min="14" max="14" width="4.00390625" style="695" bestFit="1" customWidth="1"/>
    <col min="15" max="15" width="7.421875" style="695" customWidth="1"/>
    <col min="16" max="16" width="6.8515625" style="695" bestFit="1" customWidth="1"/>
    <col min="17" max="17" width="9.57421875" style="695" bestFit="1" customWidth="1"/>
    <col min="18" max="18" width="10.57421875" style="696" bestFit="1" customWidth="1"/>
    <col min="19" max="19" width="3.57421875" style="695" bestFit="1" customWidth="1"/>
    <col min="20" max="20" width="2.8515625" style="695" customWidth="1"/>
    <col min="21" max="21" width="3.57421875" style="695" bestFit="1" customWidth="1"/>
    <col min="22" max="22" width="3.8515625" style="695" customWidth="1"/>
    <col min="23" max="23" width="3.57421875" style="695" bestFit="1" customWidth="1"/>
    <col min="24" max="24" width="4.00390625" style="695" customWidth="1"/>
    <col min="25" max="25" width="3.57421875" style="695" bestFit="1" customWidth="1"/>
    <col min="26" max="26" width="3.8515625" style="695" customWidth="1"/>
    <col min="27" max="28" width="4.7109375" style="695" bestFit="1" customWidth="1"/>
    <col min="29" max="29" width="0.9921875" style="696" customWidth="1"/>
    <col min="30" max="30" width="9.57421875" style="695" customWidth="1"/>
    <col min="31" max="31" width="9.8515625" style="695" customWidth="1"/>
    <col min="32" max="16384" width="9.140625" style="695" customWidth="1"/>
  </cols>
  <sheetData>
    <row r="1" spans="17:31" ht="12.75">
      <c r="Q1" s="900"/>
      <c r="AB1" s="804"/>
      <c r="AD1" s="804"/>
      <c r="AE1" s="804"/>
    </row>
    <row r="2" spans="2:31" ht="18.75">
      <c r="B2" s="806" t="s">
        <v>445</v>
      </c>
      <c r="AD2" s="804"/>
      <c r="AE2" s="804"/>
    </row>
    <row r="3" ht="13.5" thickBot="1"/>
    <row r="4" spans="1:29" ht="14.25" customHeight="1" thickBot="1">
      <c r="A4" s="1350" t="s">
        <v>326</v>
      </c>
      <c r="B4" s="1316"/>
      <c r="C4" s="1316"/>
      <c r="D4" s="1316"/>
      <c r="E4" s="1316"/>
      <c r="F4" s="1316"/>
      <c r="G4" s="1316"/>
      <c r="H4" s="1316"/>
      <c r="I4" s="1316"/>
      <c r="J4" s="1316"/>
      <c r="K4" s="1317"/>
      <c r="L4" s="801"/>
      <c r="M4" s="1367"/>
      <c r="N4" s="1321"/>
      <c r="O4" s="1321"/>
      <c r="P4" s="1321"/>
      <c r="Q4" s="1322"/>
      <c r="R4" s="1351" t="s">
        <v>326</v>
      </c>
      <c r="AC4" s="695"/>
    </row>
    <row r="5" spans="1:29" ht="18.75" customHeight="1">
      <c r="A5" s="1365" t="s">
        <v>40</v>
      </c>
      <c r="B5" s="1340"/>
      <c r="C5" s="1340"/>
      <c r="D5" s="1340"/>
      <c r="E5" s="1340"/>
      <c r="F5" s="1340"/>
      <c r="G5" s="1340"/>
      <c r="H5" s="1340"/>
      <c r="I5" s="1340"/>
      <c r="J5" s="1340"/>
      <c r="K5" s="1341"/>
      <c r="L5" s="796"/>
      <c r="M5" s="1354" t="s">
        <v>39</v>
      </c>
      <c r="N5" s="1334"/>
      <c r="O5" s="1334"/>
      <c r="P5" s="1334"/>
      <c r="Q5" s="1335"/>
      <c r="R5" s="1352"/>
      <c r="AC5" s="695"/>
    </row>
    <row r="6" spans="1:29" ht="12.75">
      <c r="A6" s="795"/>
      <c r="B6" s="834" t="s">
        <v>182</v>
      </c>
      <c r="C6" s="793" t="s">
        <v>37</v>
      </c>
      <c r="D6" s="792"/>
      <c r="E6" s="1366" t="s">
        <v>38</v>
      </c>
      <c r="F6" s="1334"/>
      <c r="G6" s="1334"/>
      <c r="H6" s="1334"/>
      <c r="I6" s="1334"/>
      <c r="J6" s="1334"/>
      <c r="K6" s="1335"/>
      <c r="L6" s="787"/>
      <c r="M6" s="1355"/>
      <c r="N6" s="1334"/>
      <c r="O6" s="1334"/>
      <c r="P6" s="1334"/>
      <c r="Q6" s="1335"/>
      <c r="R6" s="1352"/>
      <c r="AC6" s="695"/>
    </row>
    <row r="7" spans="1:29" ht="12.75">
      <c r="A7" s="786"/>
      <c r="B7" s="833" t="s">
        <v>183</v>
      </c>
      <c r="C7" s="784" t="s">
        <v>181</v>
      </c>
      <c r="D7" s="783"/>
      <c r="E7" s="899" t="s">
        <v>30</v>
      </c>
      <c r="F7" s="1368">
        <v>610</v>
      </c>
      <c r="G7" s="1361">
        <v>620</v>
      </c>
      <c r="H7" s="1361">
        <v>630</v>
      </c>
      <c r="I7" s="1361">
        <v>640</v>
      </c>
      <c r="J7" s="1358">
        <v>650</v>
      </c>
      <c r="K7" s="1348" t="s">
        <v>28</v>
      </c>
      <c r="L7" s="776"/>
      <c r="M7" s="1360">
        <v>713</v>
      </c>
      <c r="N7" s="1361">
        <v>714</v>
      </c>
      <c r="O7" s="1361">
        <v>716</v>
      </c>
      <c r="P7" s="1358">
        <v>717</v>
      </c>
      <c r="Q7" s="1358" t="s">
        <v>28</v>
      </c>
      <c r="R7" s="1352"/>
      <c r="AC7" s="695"/>
    </row>
    <row r="8" spans="1:29" ht="13.5" thickBot="1">
      <c r="A8" s="781"/>
      <c r="B8" s="832"/>
      <c r="C8" s="779"/>
      <c r="D8" s="778"/>
      <c r="E8" s="898"/>
      <c r="F8" s="1369"/>
      <c r="G8" s="1359"/>
      <c r="H8" s="1359"/>
      <c r="I8" s="1359"/>
      <c r="J8" s="1359"/>
      <c r="K8" s="1349"/>
      <c r="L8" s="776"/>
      <c r="M8" s="1357"/>
      <c r="N8" s="1359"/>
      <c r="O8" s="1359"/>
      <c r="P8" s="1359"/>
      <c r="Q8" s="1359"/>
      <c r="R8" s="1353"/>
      <c r="AC8" s="695"/>
    </row>
    <row r="9" spans="1:29" ht="16.5" thickBot="1" thickTop="1">
      <c r="A9" s="775">
        <v>1</v>
      </c>
      <c r="B9" s="870" t="s">
        <v>446</v>
      </c>
      <c r="C9" s="869"/>
      <c r="D9" s="868"/>
      <c r="E9" s="897"/>
      <c r="F9" s="865">
        <f>F10</f>
        <v>80000</v>
      </c>
      <c r="G9" s="865">
        <f aca="true" t="shared" si="0" ref="G9:J10">G10</f>
        <v>30400</v>
      </c>
      <c r="H9" s="865">
        <f t="shared" si="0"/>
        <v>63938</v>
      </c>
      <c r="I9" s="865">
        <f t="shared" si="0"/>
        <v>0</v>
      </c>
      <c r="J9" s="865">
        <f t="shared" si="0"/>
        <v>175998</v>
      </c>
      <c r="K9" s="873">
        <f aca="true" t="shared" si="1" ref="K9:K28">F9+G9+H9+I9+J9</f>
        <v>350336</v>
      </c>
      <c r="L9" s="769"/>
      <c r="M9" s="866">
        <f>M10</f>
        <v>0</v>
      </c>
      <c r="N9" s="875">
        <f>N10</f>
        <v>0</v>
      </c>
      <c r="O9" s="875">
        <f>O10</f>
        <v>0</v>
      </c>
      <c r="P9" s="875">
        <f>P10</f>
        <v>0</v>
      </c>
      <c r="Q9" s="901">
        <f>SUM(M9:P9)</f>
        <v>0</v>
      </c>
      <c r="R9" s="864">
        <f>K9</f>
        <v>350336</v>
      </c>
      <c r="AC9" s="695"/>
    </row>
    <row r="10" spans="1:29" ht="13.5" thickTop="1">
      <c r="A10" s="713">
        <f aca="true" t="shared" si="2" ref="A10:A29">A9+1</f>
        <v>2</v>
      </c>
      <c r="B10" s="755">
        <v>1</v>
      </c>
      <c r="C10" s="754" t="s">
        <v>6</v>
      </c>
      <c r="D10" s="753"/>
      <c r="E10" s="896"/>
      <c r="F10" s="808">
        <f>F11</f>
        <v>80000</v>
      </c>
      <c r="G10" s="808">
        <f t="shared" si="0"/>
        <v>30400</v>
      </c>
      <c r="H10" s="808">
        <f t="shared" si="0"/>
        <v>63938</v>
      </c>
      <c r="I10" s="808">
        <f t="shared" si="0"/>
        <v>0</v>
      </c>
      <c r="J10" s="808">
        <f t="shared" si="0"/>
        <v>175998</v>
      </c>
      <c r="K10" s="749">
        <f t="shared" si="1"/>
        <v>350336</v>
      </c>
      <c r="L10" s="725"/>
      <c r="M10" s="751">
        <f>M11</f>
        <v>0</v>
      </c>
      <c r="N10" s="750"/>
      <c r="O10" s="750"/>
      <c r="P10" s="750">
        <f>P11</f>
        <v>0</v>
      </c>
      <c r="Q10" s="818">
        <f>SUM(M10:P10)</f>
        <v>0</v>
      </c>
      <c r="R10" s="830">
        <f>K10</f>
        <v>350336</v>
      </c>
      <c r="AC10" s="695"/>
    </row>
    <row r="11" spans="1:29" ht="12.75">
      <c r="A11" s="713">
        <f t="shared" si="2"/>
        <v>3</v>
      </c>
      <c r="B11" s="885"/>
      <c r="C11" s="722" t="s">
        <v>185</v>
      </c>
      <c r="D11" s="721" t="s">
        <v>16</v>
      </c>
      <c r="E11" s="895"/>
      <c r="F11" s="719">
        <f>SUM(F12:F29)</f>
        <v>80000</v>
      </c>
      <c r="G11" s="719">
        <f>SUM(G12:G29)</f>
        <v>30400</v>
      </c>
      <c r="H11" s="719">
        <f>SUM(H12:H29)</f>
        <v>63938</v>
      </c>
      <c r="I11" s="719">
        <f>SUM(I12:I29)</f>
        <v>0</v>
      </c>
      <c r="J11" s="719">
        <f>SUM(K12:K29)</f>
        <v>175998</v>
      </c>
      <c r="K11" s="871">
        <f t="shared" si="1"/>
        <v>350336</v>
      </c>
      <c r="L11" s="883"/>
      <c r="M11" s="884">
        <f>SUM(M14:M28)</f>
        <v>0</v>
      </c>
      <c r="N11" s="748"/>
      <c r="O11" s="748"/>
      <c r="P11" s="748">
        <f>SUM(P12:P29)</f>
        <v>0</v>
      </c>
      <c r="Q11" s="902">
        <f>SUM(M10:P10)</f>
        <v>0</v>
      </c>
      <c r="R11" s="714">
        <f>K11</f>
        <v>350336</v>
      </c>
      <c r="AC11" s="695"/>
    </row>
    <row r="12" spans="1:29" ht="12.75">
      <c r="A12" s="713">
        <f t="shared" si="2"/>
        <v>4</v>
      </c>
      <c r="B12" s="738"/>
      <c r="C12" s="761"/>
      <c r="D12" s="737" t="s">
        <v>31</v>
      </c>
      <c r="E12" s="890" t="s">
        <v>210</v>
      </c>
      <c r="F12" s="745">
        <v>80000</v>
      </c>
      <c r="G12" s="744"/>
      <c r="H12" s="765"/>
      <c r="I12" s="745"/>
      <c r="J12" s="744"/>
      <c r="K12" s="1183">
        <f t="shared" si="1"/>
        <v>80000</v>
      </c>
      <c r="L12" s="704"/>
      <c r="M12" s="843"/>
      <c r="N12" s="842"/>
      <c r="O12" s="842"/>
      <c r="P12" s="840"/>
      <c r="Q12" s="904"/>
      <c r="R12" s="703">
        <f>K12</f>
        <v>80000</v>
      </c>
      <c r="AC12" s="695"/>
    </row>
    <row r="13" spans="1:29" ht="12.75">
      <c r="A13" s="713">
        <f t="shared" si="2"/>
        <v>5</v>
      </c>
      <c r="B13" s="738"/>
      <c r="C13" s="761"/>
      <c r="D13" s="737" t="s">
        <v>32</v>
      </c>
      <c r="E13" s="890" t="s">
        <v>211</v>
      </c>
      <c r="F13" s="745"/>
      <c r="G13" s="744">
        <v>30400</v>
      </c>
      <c r="H13" s="765"/>
      <c r="I13" s="745"/>
      <c r="J13" s="744"/>
      <c r="K13" s="1183">
        <f t="shared" si="1"/>
        <v>30400</v>
      </c>
      <c r="L13" s="704"/>
      <c r="M13" s="843"/>
      <c r="N13" s="842"/>
      <c r="O13" s="842"/>
      <c r="P13" s="842"/>
      <c r="Q13" s="905"/>
      <c r="R13" s="703">
        <f aca="true" t="shared" si="3" ref="R13:R29">K13</f>
        <v>30400</v>
      </c>
      <c r="AC13" s="695"/>
    </row>
    <row r="14" spans="1:29" ht="12.75">
      <c r="A14" s="713">
        <f t="shared" si="2"/>
        <v>6</v>
      </c>
      <c r="B14" s="738"/>
      <c r="C14" s="761"/>
      <c r="D14" s="737" t="s">
        <v>33</v>
      </c>
      <c r="E14" s="890" t="s">
        <v>21</v>
      </c>
      <c r="F14" s="745"/>
      <c r="G14" s="744"/>
      <c r="H14" s="765">
        <v>9544</v>
      </c>
      <c r="I14" s="745"/>
      <c r="J14" s="744"/>
      <c r="K14" s="1183">
        <f t="shared" si="1"/>
        <v>9544</v>
      </c>
      <c r="L14" s="704"/>
      <c r="M14" s="843"/>
      <c r="N14" s="842"/>
      <c r="O14" s="842"/>
      <c r="P14" s="842"/>
      <c r="Q14" s="905"/>
      <c r="R14" s="703">
        <f t="shared" si="3"/>
        <v>9544</v>
      </c>
      <c r="AC14" s="695"/>
    </row>
    <row r="15" spans="1:29" ht="12.75">
      <c r="A15" s="713">
        <f t="shared" si="2"/>
        <v>7</v>
      </c>
      <c r="B15" s="712"/>
      <c r="C15" s="747"/>
      <c r="D15" s="737" t="s">
        <v>34</v>
      </c>
      <c r="E15" s="890" t="s">
        <v>15</v>
      </c>
      <c r="F15" s="707"/>
      <c r="G15" s="706"/>
      <c r="H15" s="709">
        <v>3890</v>
      </c>
      <c r="I15" s="707"/>
      <c r="J15" s="706"/>
      <c r="K15" s="1183">
        <f t="shared" si="1"/>
        <v>3890</v>
      </c>
      <c r="L15" s="704"/>
      <c r="M15" s="841"/>
      <c r="N15" s="840"/>
      <c r="O15" s="840"/>
      <c r="P15" s="840"/>
      <c r="Q15" s="906"/>
      <c r="R15" s="703">
        <f t="shared" si="3"/>
        <v>3890</v>
      </c>
      <c r="AC15" s="695"/>
    </row>
    <row r="16" spans="1:29" ht="12.75">
      <c r="A16" s="713">
        <f t="shared" si="2"/>
        <v>8</v>
      </c>
      <c r="B16" s="712"/>
      <c r="C16" s="747"/>
      <c r="D16" s="737" t="s">
        <v>35</v>
      </c>
      <c r="E16" s="890" t="s">
        <v>22</v>
      </c>
      <c r="F16" s="707"/>
      <c r="G16" s="706"/>
      <c r="H16" s="709"/>
      <c r="I16" s="707"/>
      <c r="J16" s="706"/>
      <c r="K16" s="1183">
        <f t="shared" si="1"/>
        <v>0</v>
      </c>
      <c r="L16" s="704"/>
      <c r="M16" s="841"/>
      <c r="N16" s="840"/>
      <c r="O16" s="840"/>
      <c r="P16" s="840"/>
      <c r="Q16" s="904"/>
      <c r="R16" s="703">
        <f t="shared" si="3"/>
        <v>0</v>
      </c>
      <c r="AC16" s="695"/>
    </row>
    <row r="17" spans="1:29" ht="12.75">
      <c r="A17" s="713">
        <f t="shared" si="2"/>
        <v>9</v>
      </c>
      <c r="B17" s="738"/>
      <c r="C17" s="894"/>
      <c r="D17" s="766" t="s">
        <v>188</v>
      </c>
      <c r="E17" s="891" t="s">
        <v>24</v>
      </c>
      <c r="F17" s="762"/>
      <c r="G17" s="764"/>
      <c r="H17" s="763">
        <v>2323</v>
      </c>
      <c r="I17" s="762"/>
      <c r="J17" s="764"/>
      <c r="K17" s="1183">
        <f t="shared" si="1"/>
        <v>2323</v>
      </c>
      <c r="L17" s="704"/>
      <c r="M17" s="893"/>
      <c r="N17" s="892"/>
      <c r="O17" s="892"/>
      <c r="P17" s="892"/>
      <c r="Q17" s="907"/>
      <c r="R17" s="703">
        <f t="shared" si="3"/>
        <v>2323</v>
      </c>
      <c r="AC17" s="695"/>
    </row>
    <row r="18" spans="1:29" ht="12.75">
      <c r="A18" s="713">
        <f t="shared" si="2"/>
        <v>10</v>
      </c>
      <c r="B18" s="723"/>
      <c r="C18" s="747"/>
      <c r="D18" s="737" t="s">
        <v>189</v>
      </c>
      <c r="E18" s="890" t="s">
        <v>450</v>
      </c>
      <c r="F18" s="707"/>
      <c r="G18" s="706"/>
      <c r="H18" s="709">
        <v>4980</v>
      </c>
      <c r="I18" s="707"/>
      <c r="J18" s="706"/>
      <c r="K18" s="1183">
        <f t="shared" si="1"/>
        <v>4980</v>
      </c>
      <c r="L18" s="704"/>
      <c r="M18" s="736"/>
      <c r="N18" s="731"/>
      <c r="O18" s="731"/>
      <c r="P18" s="731"/>
      <c r="Q18" s="817"/>
      <c r="R18" s="703">
        <f t="shared" si="3"/>
        <v>4980</v>
      </c>
      <c r="AC18" s="695"/>
    </row>
    <row r="19" spans="1:29" ht="12.75">
      <c r="A19" s="713">
        <f t="shared" si="2"/>
        <v>11</v>
      </c>
      <c r="B19" s="723"/>
      <c r="C19" s="761"/>
      <c r="D19" s="766" t="s">
        <v>190</v>
      </c>
      <c r="E19" s="891" t="s">
        <v>17</v>
      </c>
      <c r="F19" s="745"/>
      <c r="G19" s="744"/>
      <c r="H19" s="765"/>
      <c r="I19" s="745"/>
      <c r="J19" s="744"/>
      <c r="K19" s="1183">
        <f t="shared" si="1"/>
        <v>0</v>
      </c>
      <c r="L19" s="704"/>
      <c r="M19" s="736"/>
      <c r="N19" s="731"/>
      <c r="O19" s="731"/>
      <c r="P19" s="731"/>
      <c r="Q19" s="817"/>
      <c r="R19" s="703">
        <f t="shared" si="3"/>
        <v>0</v>
      </c>
      <c r="AC19" s="695"/>
    </row>
    <row r="20" spans="1:29" ht="12.75">
      <c r="A20" s="713">
        <f t="shared" si="2"/>
        <v>12</v>
      </c>
      <c r="B20" s="723"/>
      <c r="C20" s="761"/>
      <c r="D20" s="766" t="s">
        <v>218</v>
      </c>
      <c r="E20" s="891" t="s">
        <v>25</v>
      </c>
      <c r="F20" s="745"/>
      <c r="G20" s="744"/>
      <c r="H20" s="765"/>
      <c r="I20" s="745"/>
      <c r="J20" s="744"/>
      <c r="K20" s="1183">
        <f t="shared" si="1"/>
        <v>0</v>
      </c>
      <c r="L20" s="704"/>
      <c r="M20" s="736"/>
      <c r="N20" s="731"/>
      <c r="O20" s="731"/>
      <c r="P20" s="731"/>
      <c r="Q20" s="817"/>
      <c r="R20" s="703">
        <f t="shared" si="3"/>
        <v>0</v>
      </c>
      <c r="AC20" s="695"/>
    </row>
    <row r="21" spans="1:29" ht="12.75">
      <c r="A21" s="713">
        <f t="shared" si="2"/>
        <v>13</v>
      </c>
      <c r="B21" s="723"/>
      <c r="C21" s="761"/>
      <c r="D21" s="766" t="s">
        <v>219</v>
      </c>
      <c r="E21" s="891" t="s">
        <v>447</v>
      </c>
      <c r="F21" s="745"/>
      <c r="G21" s="744"/>
      <c r="H21" s="765">
        <v>4000</v>
      </c>
      <c r="I21" s="745"/>
      <c r="J21" s="744"/>
      <c r="K21" s="1183">
        <f t="shared" si="1"/>
        <v>4000</v>
      </c>
      <c r="L21" s="704"/>
      <c r="M21" s="736"/>
      <c r="N21" s="731"/>
      <c r="O21" s="731"/>
      <c r="P21" s="731"/>
      <c r="Q21" s="817"/>
      <c r="R21" s="703">
        <f t="shared" si="3"/>
        <v>4000</v>
      </c>
      <c r="AC21" s="695"/>
    </row>
    <row r="22" spans="1:29" ht="12.75">
      <c r="A22" s="713">
        <f t="shared" si="2"/>
        <v>14</v>
      </c>
      <c r="B22" s="723"/>
      <c r="C22" s="761"/>
      <c r="D22" s="766" t="s">
        <v>220</v>
      </c>
      <c r="E22" s="891" t="s">
        <v>26</v>
      </c>
      <c r="F22" s="745"/>
      <c r="G22" s="744"/>
      <c r="H22" s="765">
        <v>6638</v>
      </c>
      <c r="I22" s="745"/>
      <c r="J22" s="744"/>
      <c r="K22" s="1183">
        <f t="shared" si="1"/>
        <v>6638</v>
      </c>
      <c r="L22" s="704"/>
      <c r="M22" s="736"/>
      <c r="N22" s="731"/>
      <c r="O22" s="731"/>
      <c r="P22" s="731"/>
      <c r="Q22" s="817"/>
      <c r="R22" s="703">
        <f t="shared" si="3"/>
        <v>6638</v>
      </c>
      <c r="AC22" s="695"/>
    </row>
    <row r="23" spans="1:29" ht="12.75">
      <c r="A23" s="713">
        <f t="shared" si="2"/>
        <v>15</v>
      </c>
      <c r="B23" s="723"/>
      <c r="C23" s="747"/>
      <c r="D23" s="737" t="s">
        <v>221</v>
      </c>
      <c r="E23" s="890" t="s">
        <v>27</v>
      </c>
      <c r="F23" s="707"/>
      <c r="G23" s="706"/>
      <c r="H23" s="709">
        <v>1000</v>
      </c>
      <c r="I23" s="707"/>
      <c r="J23" s="706"/>
      <c r="K23" s="1183">
        <f t="shared" si="1"/>
        <v>1000</v>
      </c>
      <c r="L23" s="704"/>
      <c r="M23" s="736"/>
      <c r="N23" s="731"/>
      <c r="O23" s="731"/>
      <c r="P23" s="731"/>
      <c r="Q23" s="817"/>
      <c r="R23" s="703">
        <f t="shared" si="3"/>
        <v>1000</v>
      </c>
      <c r="AC23" s="695"/>
    </row>
    <row r="24" spans="1:29" ht="12.75">
      <c r="A24" s="713">
        <f t="shared" si="2"/>
        <v>16</v>
      </c>
      <c r="B24" s="885"/>
      <c r="C24" s="747"/>
      <c r="D24" s="737" t="s">
        <v>222</v>
      </c>
      <c r="E24" s="889" t="s">
        <v>448</v>
      </c>
      <c r="F24" s="707"/>
      <c r="G24" s="706"/>
      <c r="H24" s="709">
        <v>1660</v>
      </c>
      <c r="I24" s="707"/>
      <c r="J24" s="706"/>
      <c r="K24" s="1183">
        <f t="shared" si="1"/>
        <v>1660</v>
      </c>
      <c r="L24" s="704"/>
      <c r="M24" s="708"/>
      <c r="N24" s="706"/>
      <c r="O24" s="706"/>
      <c r="P24" s="706"/>
      <c r="Q24" s="817"/>
      <c r="R24" s="703">
        <f t="shared" si="3"/>
        <v>1660</v>
      </c>
      <c r="AC24" s="695"/>
    </row>
    <row r="25" spans="1:29" ht="12.75">
      <c r="A25" s="713">
        <f t="shared" si="2"/>
        <v>17</v>
      </c>
      <c r="B25" s="887"/>
      <c r="C25" s="734"/>
      <c r="D25" s="743" t="s">
        <v>223</v>
      </c>
      <c r="E25" s="888" t="s">
        <v>449</v>
      </c>
      <c r="F25" s="735"/>
      <c r="G25" s="731"/>
      <c r="H25" s="732">
        <v>6904</v>
      </c>
      <c r="I25" s="735"/>
      <c r="J25" s="731"/>
      <c r="K25" s="1183">
        <f t="shared" si="1"/>
        <v>6904</v>
      </c>
      <c r="L25" s="704"/>
      <c r="M25" s="736"/>
      <c r="N25" s="731"/>
      <c r="O25" s="731"/>
      <c r="P25" s="731"/>
      <c r="Q25" s="817"/>
      <c r="R25" s="703">
        <f t="shared" si="3"/>
        <v>6904</v>
      </c>
      <c r="AC25" s="695"/>
    </row>
    <row r="26" spans="1:29" ht="12.75">
      <c r="A26" s="713">
        <f t="shared" si="2"/>
        <v>18</v>
      </c>
      <c r="B26" s="887"/>
      <c r="C26" s="734"/>
      <c r="D26" s="743" t="s">
        <v>224</v>
      </c>
      <c r="E26" s="888" t="s">
        <v>451</v>
      </c>
      <c r="F26" s="735"/>
      <c r="G26" s="731"/>
      <c r="H26" s="732"/>
      <c r="I26" s="735"/>
      <c r="J26" s="731">
        <v>1660</v>
      </c>
      <c r="K26" s="1183">
        <f t="shared" si="1"/>
        <v>1660</v>
      </c>
      <c r="L26" s="704"/>
      <c r="M26" s="736"/>
      <c r="N26" s="731"/>
      <c r="O26" s="731"/>
      <c r="P26" s="731"/>
      <c r="Q26" s="817"/>
      <c r="R26" s="703">
        <f t="shared" si="3"/>
        <v>1660</v>
      </c>
      <c r="AC26" s="695"/>
    </row>
    <row r="27" spans="1:29" ht="12.75">
      <c r="A27" s="713">
        <f t="shared" si="2"/>
        <v>19</v>
      </c>
      <c r="B27" s="887"/>
      <c r="C27" s="734"/>
      <c r="D27" s="743" t="s">
        <v>225</v>
      </c>
      <c r="E27" s="888" t="s">
        <v>452</v>
      </c>
      <c r="F27" s="735"/>
      <c r="G27" s="731"/>
      <c r="H27" s="732">
        <v>4333</v>
      </c>
      <c r="I27" s="735"/>
      <c r="J27" s="731"/>
      <c r="K27" s="1183">
        <f t="shared" si="1"/>
        <v>4333</v>
      </c>
      <c r="L27" s="704"/>
      <c r="M27" s="736"/>
      <c r="N27" s="731"/>
      <c r="O27" s="731"/>
      <c r="P27" s="731"/>
      <c r="Q27" s="817"/>
      <c r="R27" s="703">
        <f t="shared" si="3"/>
        <v>4333</v>
      </c>
      <c r="AC27" s="695"/>
    </row>
    <row r="28" spans="1:29" ht="12.75">
      <c r="A28" s="713">
        <f t="shared" si="2"/>
        <v>20</v>
      </c>
      <c r="B28" s="887"/>
      <c r="C28" s="734"/>
      <c r="D28" s="743" t="s">
        <v>226</v>
      </c>
      <c r="E28" s="886" t="s">
        <v>453</v>
      </c>
      <c r="F28" s="735"/>
      <c r="G28" s="731"/>
      <c r="H28" s="732">
        <v>18666</v>
      </c>
      <c r="I28" s="735"/>
      <c r="J28" s="706"/>
      <c r="K28" s="1183">
        <f t="shared" si="1"/>
        <v>18666</v>
      </c>
      <c r="L28" s="704"/>
      <c r="M28" s="708"/>
      <c r="N28" s="706"/>
      <c r="O28" s="706"/>
      <c r="P28" s="706"/>
      <c r="Q28" s="1181"/>
      <c r="R28" s="1182">
        <f t="shared" si="3"/>
        <v>18666</v>
      </c>
      <c r="AC28" s="695"/>
    </row>
    <row r="29" spans="1:29" ht="13.5" thickBot="1">
      <c r="A29" s="702">
        <f t="shared" si="2"/>
        <v>21</v>
      </c>
      <c r="B29" s="827"/>
      <c r="C29" s="908"/>
      <c r="D29" s="882" t="s">
        <v>234</v>
      </c>
      <c r="E29" s="909"/>
      <c r="F29" s="825"/>
      <c r="G29" s="820"/>
      <c r="H29" s="826"/>
      <c r="I29" s="825"/>
      <c r="J29" s="910"/>
      <c r="K29" s="881"/>
      <c r="L29" s="1184"/>
      <c r="M29" s="819"/>
      <c r="N29" s="820"/>
      <c r="O29" s="820"/>
      <c r="P29" s="820"/>
      <c r="Q29" s="903"/>
      <c r="R29" s="701">
        <f t="shared" si="3"/>
        <v>0</v>
      </c>
      <c r="AC29" s="695"/>
    </row>
    <row r="30" spans="1:29" ht="12.75">
      <c r="A30" s="839"/>
      <c r="B30" s="838"/>
      <c r="C30" s="837"/>
      <c r="D30" s="836"/>
      <c r="E30" s="880"/>
      <c r="F30" s="704"/>
      <c r="G30" s="704"/>
      <c r="H30" s="704"/>
      <c r="I30" s="704"/>
      <c r="J30" s="835"/>
      <c r="K30" s="835"/>
      <c r="L30" s="704"/>
      <c r="M30" s="704"/>
      <c r="N30" s="704"/>
      <c r="O30" s="911"/>
      <c r="P30" s="704"/>
      <c r="Q30" s="704"/>
      <c r="R30" s="704"/>
      <c r="S30" s="704"/>
      <c r="T30" s="704"/>
      <c r="U30" s="704"/>
      <c r="V30" s="704"/>
      <c r="W30" s="704"/>
      <c r="X30" s="879"/>
      <c r="Y30" s="879"/>
      <c r="AC30" s="695"/>
    </row>
    <row r="31" spans="1:29" ht="13.5" thickBot="1">
      <c r="A31" s="839"/>
      <c r="B31" s="838"/>
      <c r="C31" s="837"/>
      <c r="D31" s="836"/>
      <c r="E31" s="880"/>
      <c r="F31" s="704"/>
      <c r="G31" s="704"/>
      <c r="H31" s="704"/>
      <c r="I31" s="704"/>
      <c r="J31" s="835"/>
      <c r="K31" s="835"/>
      <c r="L31" s="704"/>
      <c r="M31" s="704"/>
      <c r="N31" s="704"/>
      <c r="O31" s="704"/>
      <c r="P31" s="704"/>
      <c r="Q31" s="704"/>
      <c r="R31" s="704"/>
      <c r="S31" s="704"/>
      <c r="T31" s="704"/>
      <c r="U31" s="704"/>
      <c r="V31" s="704"/>
      <c r="W31" s="704"/>
      <c r="X31" s="879"/>
      <c r="Y31" s="879"/>
      <c r="AC31" s="695"/>
    </row>
    <row r="32" spans="1:18" ht="13.5" thickBot="1">
      <c r="A32" s="1350" t="s">
        <v>327</v>
      </c>
      <c r="B32" s="1316"/>
      <c r="C32" s="1316"/>
      <c r="D32" s="1316"/>
      <c r="E32" s="1316"/>
      <c r="F32" s="1316"/>
      <c r="G32" s="1316"/>
      <c r="H32" s="1316"/>
      <c r="I32" s="1316"/>
      <c r="J32" s="1316"/>
      <c r="K32" s="1317"/>
      <c r="L32" s="801"/>
      <c r="M32" s="1367"/>
      <c r="N32" s="1321"/>
      <c r="O32" s="1321"/>
      <c r="P32" s="1321"/>
      <c r="Q32" s="1322"/>
      <c r="R32" s="1351" t="s">
        <v>327</v>
      </c>
    </row>
    <row r="33" spans="1:18" ht="15">
      <c r="A33" s="1365" t="s">
        <v>40</v>
      </c>
      <c r="B33" s="1340"/>
      <c r="C33" s="1340"/>
      <c r="D33" s="1340"/>
      <c r="E33" s="1340"/>
      <c r="F33" s="1340"/>
      <c r="G33" s="1340"/>
      <c r="H33" s="1340"/>
      <c r="I33" s="1340"/>
      <c r="J33" s="1340"/>
      <c r="K33" s="1341"/>
      <c r="L33" s="796"/>
      <c r="M33" s="1354" t="s">
        <v>39</v>
      </c>
      <c r="N33" s="1334"/>
      <c r="O33" s="1334"/>
      <c r="P33" s="1334"/>
      <c r="Q33" s="1335"/>
      <c r="R33" s="1352"/>
    </row>
    <row r="34" spans="1:18" ht="12.75">
      <c r="A34" s="795"/>
      <c r="B34" s="834" t="s">
        <v>182</v>
      </c>
      <c r="C34" s="793" t="s">
        <v>37</v>
      </c>
      <c r="D34" s="792"/>
      <c r="E34" s="1366" t="s">
        <v>38</v>
      </c>
      <c r="F34" s="1334"/>
      <c r="G34" s="1334"/>
      <c r="H34" s="1334"/>
      <c r="I34" s="1334"/>
      <c r="J34" s="1334"/>
      <c r="K34" s="1335"/>
      <c r="L34" s="787"/>
      <c r="M34" s="1355"/>
      <c r="N34" s="1334"/>
      <c r="O34" s="1334"/>
      <c r="P34" s="1334"/>
      <c r="Q34" s="1335"/>
      <c r="R34" s="1352"/>
    </row>
    <row r="35" spans="1:18" ht="12.75">
      <c r="A35" s="786"/>
      <c r="B35" s="833" t="s">
        <v>183</v>
      </c>
      <c r="C35" s="784" t="s">
        <v>181</v>
      </c>
      <c r="D35" s="783"/>
      <c r="E35" s="899" t="s">
        <v>30</v>
      </c>
      <c r="F35" s="1368">
        <v>610</v>
      </c>
      <c r="G35" s="1361">
        <v>620</v>
      </c>
      <c r="H35" s="1361">
        <v>630</v>
      </c>
      <c r="I35" s="1361">
        <v>640</v>
      </c>
      <c r="J35" s="1358">
        <v>650</v>
      </c>
      <c r="K35" s="1348" t="s">
        <v>28</v>
      </c>
      <c r="L35" s="776"/>
      <c r="M35" s="1360">
        <v>713</v>
      </c>
      <c r="N35" s="1361">
        <v>714</v>
      </c>
      <c r="O35" s="1361">
        <v>716</v>
      </c>
      <c r="P35" s="1358">
        <v>717</v>
      </c>
      <c r="Q35" s="1358" t="s">
        <v>28</v>
      </c>
      <c r="R35" s="1352"/>
    </row>
    <row r="36" spans="1:18" ht="13.5" thickBot="1">
      <c r="A36" s="781"/>
      <c r="B36" s="832"/>
      <c r="C36" s="779"/>
      <c r="D36" s="778"/>
      <c r="E36" s="898"/>
      <c r="F36" s="1369"/>
      <c r="G36" s="1359"/>
      <c r="H36" s="1359"/>
      <c r="I36" s="1359"/>
      <c r="J36" s="1359"/>
      <c r="K36" s="1349"/>
      <c r="L36" s="776"/>
      <c r="M36" s="1357"/>
      <c r="N36" s="1359"/>
      <c r="O36" s="1359"/>
      <c r="P36" s="1359"/>
      <c r="Q36" s="1359"/>
      <c r="R36" s="1353"/>
    </row>
    <row r="37" spans="1:18" ht="16.5" thickBot="1" thickTop="1">
      <c r="A37" s="775">
        <v>1</v>
      </c>
      <c r="B37" s="870" t="s">
        <v>446</v>
      </c>
      <c r="C37" s="869"/>
      <c r="D37" s="868"/>
      <c r="E37" s="897"/>
      <c r="F37" s="865">
        <f>F38</f>
        <v>80000</v>
      </c>
      <c r="G37" s="865">
        <f aca="true" t="shared" si="4" ref="G37:J38">G38</f>
        <v>30400</v>
      </c>
      <c r="H37" s="865">
        <f t="shared" si="4"/>
        <v>63938</v>
      </c>
      <c r="I37" s="865">
        <f t="shared" si="4"/>
        <v>0</v>
      </c>
      <c r="J37" s="865">
        <f t="shared" si="4"/>
        <v>175998</v>
      </c>
      <c r="K37" s="873">
        <f aca="true" t="shared" si="5" ref="K37:K56">F37+G37+H37+I37+J37</f>
        <v>350336</v>
      </c>
      <c r="L37" s="769"/>
      <c r="M37" s="866">
        <f>M38</f>
        <v>0</v>
      </c>
      <c r="N37" s="875">
        <f>N38</f>
        <v>0</v>
      </c>
      <c r="O37" s="875">
        <f>O38</f>
        <v>0</v>
      </c>
      <c r="P37" s="875">
        <f>P38</f>
        <v>0</v>
      </c>
      <c r="Q37" s="901">
        <f>SUM(M37:P37)</f>
        <v>0</v>
      </c>
      <c r="R37" s="864">
        <f>K37</f>
        <v>350336</v>
      </c>
    </row>
    <row r="38" spans="1:18" ht="13.5" thickTop="1">
      <c r="A38" s="713">
        <f aca="true" t="shared" si="6" ref="A38:A57">A37+1</f>
        <v>2</v>
      </c>
      <c r="B38" s="755">
        <v>1</v>
      </c>
      <c r="C38" s="754" t="s">
        <v>6</v>
      </c>
      <c r="D38" s="753"/>
      <c r="E38" s="896"/>
      <c r="F38" s="808">
        <f>F39</f>
        <v>80000</v>
      </c>
      <c r="G38" s="808">
        <f t="shared" si="4"/>
        <v>30400</v>
      </c>
      <c r="H38" s="808">
        <f t="shared" si="4"/>
        <v>63938</v>
      </c>
      <c r="I38" s="808">
        <f t="shared" si="4"/>
        <v>0</v>
      </c>
      <c r="J38" s="808">
        <f t="shared" si="4"/>
        <v>175998</v>
      </c>
      <c r="K38" s="749">
        <f t="shared" si="5"/>
        <v>350336</v>
      </c>
      <c r="L38" s="725"/>
      <c r="M38" s="751">
        <f>M39</f>
        <v>0</v>
      </c>
      <c r="N38" s="750"/>
      <c r="O38" s="750"/>
      <c r="P38" s="750">
        <f>P39</f>
        <v>0</v>
      </c>
      <c r="Q38" s="818">
        <f>SUM(M38:P38)</f>
        <v>0</v>
      </c>
      <c r="R38" s="830">
        <f>K38</f>
        <v>350336</v>
      </c>
    </row>
    <row r="39" spans="1:18" ht="12.75">
      <c r="A39" s="713">
        <f t="shared" si="6"/>
        <v>3</v>
      </c>
      <c r="B39" s="885"/>
      <c r="C39" s="722" t="s">
        <v>185</v>
      </c>
      <c r="D39" s="721" t="s">
        <v>16</v>
      </c>
      <c r="E39" s="895"/>
      <c r="F39" s="719">
        <f>SUM(F40:F57)</f>
        <v>80000</v>
      </c>
      <c r="G39" s="719">
        <f>SUM(G40:G57)</f>
        <v>30400</v>
      </c>
      <c r="H39" s="719">
        <f>SUM(H40:H57)</f>
        <v>63938</v>
      </c>
      <c r="I39" s="719">
        <f>SUM(I40:I57)</f>
        <v>0</v>
      </c>
      <c r="J39" s="719">
        <f>SUM(K40:K57)</f>
        <v>175998</v>
      </c>
      <c r="K39" s="871">
        <f t="shared" si="5"/>
        <v>350336</v>
      </c>
      <c r="L39" s="883"/>
      <c r="M39" s="884">
        <f>SUM(M42:M56)</f>
        <v>0</v>
      </c>
      <c r="N39" s="748"/>
      <c r="O39" s="748"/>
      <c r="P39" s="748">
        <f>SUM(P40:P57)</f>
        <v>0</v>
      </c>
      <c r="Q39" s="902">
        <f>SUM(M38:P38)</f>
        <v>0</v>
      </c>
      <c r="R39" s="714">
        <f>K39</f>
        <v>350336</v>
      </c>
    </row>
    <row r="40" spans="1:18" ht="12.75">
      <c r="A40" s="713">
        <f t="shared" si="6"/>
        <v>4</v>
      </c>
      <c r="B40" s="738"/>
      <c r="C40" s="761"/>
      <c r="D40" s="737" t="s">
        <v>31</v>
      </c>
      <c r="E40" s="890" t="s">
        <v>210</v>
      </c>
      <c r="F40" s="745">
        <v>80000</v>
      </c>
      <c r="G40" s="744"/>
      <c r="H40" s="765"/>
      <c r="I40" s="745"/>
      <c r="J40" s="744"/>
      <c r="K40" s="1183">
        <f t="shared" si="5"/>
        <v>80000</v>
      </c>
      <c r="L40" s="704"/>
      <c r="M40" s="843"/>
      <c r="N40" s="842"/>
      <c r="O40" s="842"/>
      <c r="P40" s="840"/>
      <c r="Q40" s="904"/>
      <c r="R40" s="703">
        <f>K40</f>
        <v>80000</v>
      </c>
    </row>
    <row r="41" spans="1:18" ht="12.75">
      <c r="A41" s="713">
        <f t="shared" si="6"/>
        <v>5</v>
      </c>
      <c r="B41" s="738"/>
      <c r="C41" s="761"/>
      <c r="D41" s="737" t="s">
        <v>32</v>
      </c>
      <c r="E41" s="890" t="s">
        <v>211</v>
      </c>
      <c r="F41" s="745"/>
      <c r="G41" s="744">
        <v>30400</v>
      </c>
      <c r="H41" s="765"/>
      <c r="I41" s="745"/>
      <c r="J41" s="744"/>
      <c r="K41" s="1183">
        <f t="shared" si="5"/>
        <v>30400</v>
      </c>
      <c r="L41" s="704"/>
      <c r="M41" s="843"/>
      <c r="N41" s="842"/>
      <c r="O41" s="842"/>
      <c r="P41" s="842"/>
      <c r="Q41" s="905"/>
      <c r="R41" s="703">
        <f aca="true" t="shared" si="7" ref="R41:R57">K41</f>
        <v>30400</v>
      </c>
    </row>
    <row r="42" spans="1:18" ht="12.75">
      <c r="A42" s="713">
        <f t="shared" si="6"/>
        <v>6</v>
      </c>
      <c r="B42" s="738"/>
      <c r="C42" s="761"/>
      <c r="D42" s="737" t="s">
        <v>33</v>
      </c>
      <c r="E42" s="890" t="s">
        <v>21</v>
      </c>
      <c r="F42" s="745"/>
      <c r="G42" s="744"/>
      <c r="H42" s="765">
        <v>9544</v>
      </c>
      <c r="I42" s="745"/>
      <c r="J42" s="744"/>
      <c r="K42" s="1183">
        <f t="shared" si="5"/>
        <v>9544</v>
      </c>
      <c r="L42" s="704"/>
      <c r="M42" s="843"/>
      <c r="N42" s="842"/>
      <c r="O42" s="842"/>
      <c r="P42" s="842"/>
      <c r="Q42" s="905"/>
      <c r="R42" s="703">
        <f t="shared" si="7"/>
        <v>9544</v>
      </c>
    </row>
    <row r="43" spans="1:18" ht="12.75">
      <c r="A43" s="713">
        <f t="shared" si="6"/>
        <v>7</v>
      </c>
      <c r="B43" s="712"/>
      <c r="C43" s="747"/>
      <c r="D43" s="737" t="s">
        <v>34</v>
      </c>
      <c r="E43" s="890" t="s">
        <v>15</v>
      </c>
      <c r="F43" s="707"/>
      <c r="G43" s="706"/>
      <c r="H43" s="709">
        <v>3890</v>
      </c>
      <c r="I43" s="707"/>
      <c r="J43" s="706"/>
      <c r="K43" s="1183">
        <f t="shared" si="5"/>
        <v>3890</v>
      </c>
      <c r="L43" s="704"/>
      <c r="M43" s="841"/>
      <c r="N43" s="840"/>
      <c r="O43" s="840"/>
      <c r="P43" s="840"/>
      <c r="Q43" s="906"/>
      <c r="R43" s="703">
        <f t="shared" si="7"/>
        <v>3890</v>
      </c>
    </row>
    <row r="44" spans="1:18" ht="12.75">
      <c r="A44" s="713">
        <f t="shared" si="6"/>
        <v>8</v>
      </c>
      <c r="B44" s="712"/>
      <c r="C44" s="747"/>
      <c r="D44" s="737" t="s">
        <v>35</v>
      </c>
      <c r="E44" s="890" t="s">
        <v>22</v>
      </c>
      <c r="F44" s="707"/>
      <c r="G44" s="706"/>
      <c r="H44" s="709"/>
      <c r="I44" s="707"/>
      <c r="J44" s="706"/>
      <c r="K44" s="1183">
        <f t="shared" si="5"/>
        <v>0</v>
      </c>
      <c r="L44" s="704"/>
      <c r="M44" s="841"/>
      <c r="N44" s="840"/>
      <c r="O44" s="840"/>
      <c r="P44" s="840"/>
      <c r="Q44" s="904"/>
      <c r="R44" s="703">
        <f t="shared" si="7"/>
        <v>0</v>
      </c>
    </row>
    <row r="45" spans="1:18" ht="12.75">
      <c r="A45" s="713">
        <f t="shared" si="6"/>
        <v>9</v>
      </c>
      <c r="B45" s="738"/>
      <c r="C45" s="894"/>
      <c r="D45" s="766" t="s">
        <v>188</v>
      </c>
      <c r="E45" s="891" t="s">
        <v>24</v>
      </c>
      <c r="F45" s="762"/>
      <c r="G45" s="764"/>
      <c r="H45" s="763">
        <v>2323</v>
      </c>
      <c r="I45" s="762"/>
      <c r="J45" s="764"/>
      <c r="K45" s="1183">
        <f t="shared" si="5"/>
        <v>2323</v>
      </c>
      <c r="L45" s="704"/>
      <c r="M45" s="893"/>
      <c r="N45" s="892"/>
      <c r="O45" s="892"/>
      <c r="P45" s="892"/>
      <c r="Q45" s="907"/>
      <c r="R45" s="703">
        <f t="shared" si="7"/>
        <v>2323</v>
      </c>
    </row>
    <row r="46" spans="1:18" ht="12.75">
      <c r="A46" s="713">
        <f t="shared" si="6"/>
        <v>10</v>
      </c>
      <c r="B46" s="723"/>
      <c r="C46" s="747"/>
      <c r="D46" s="737" t="s">
        <v>189</v>
      </c>
      <c r="E46" s="890" t="s">
        <v>450</v>
      </c>
      <c r="F46" s="707"/>
      <c r="G46" s="706"/>
      <c r="H46" s="709">
        <v>4980</v>
      </c>
      <c r="I46" s="707"/>
      <c r="J46" s="706"/>
      <c r="K46" s="1183">
        <f t="shared" si="5"/>
        <v>4980</v>
      </c>
      <c r="L46" s="704"/>
      <c r="M46" s="736"/>
      <c r="N46" s="731"/>
      <c r="O46" s="731"/>
      <c r="P46" s="731"/>
      <c r="Q46" s="817"/>
      <c r="R46" s="703">
        <f t="shared" si="7"/>
        <v>4980</v>
      </c>
    </row>
    <row r="47" spans="1:18" ht="12.75">
      <c r="A47" s="713">
        <f t="shared" si="6"/>
        <v>11</v>
      </c>
      <c r="B47" s="723"/>
      <c r="C47" s="761"/>
      <c r="D47" s="766" t="s">
        <v>190</v>
      </c>
      <c r="E47" s="891" t="s">
        <v>17</v>
      </c>
      <c r="F47" s="745"/>
      <c r="G47" s="744"/>
      <c r="H47" s="765"/>
      <c r="I47" s="745"/>
      <c r="J47" s="744"/>
      <c r="K47" s="1183">
        <f t="shared" si="5"/>
        <v>0</v>
      </c>
      <c r="L47" s="704"/>
      <c r="M47" s="736"/>
      <c r="N47" s="731"/>
      <c r="O47" s="731"/>
      <c r="P47" s="731"/>
      <c r="Q47" s="817"/>
      <c r="R47" s="703">
        <f t="shared" si="7"/>
        <v>0</v>
      </c>
    </row>
    <row r="48" spans="1:18" ht="12.75">
      <c r="A48" s="713">
        <f t="shared" si="6"/>
        <v>12</v>
      </c>
      <c r="B48" s="723"/>
      <c r="C48" s="761"/>
      <c r="D48" s="766" t="s">
        <v>218</v>
      </c>
      <c r="E48" s="891" t="s">
        <v>25</v>
      </c>
      <c r="F48" s="745"/>
      <c r="G48" s="744"/>
      <c r="H48" s="765"/>
      <c r="I48" s="745"/>
      <c r="J48" s="744"/>
      <c r="K48" s="1183">
        <f t="shared" si="5"/>
        <v>0</v>
      </c>
      <c r="L48" s="704"/>
      <c r="M48" s="736"/>
      <c r="N48" s="731"/>
      <c r="O48" s="731"/>
      <c r="P48" s="731"/>
      <c r="Q48" s="817"/>
      <c r="R48" s="703">
        <f t="shared" si="7"/>
        <v>0</v>
      </c>
    </row>
    <row r="49" spans="1:18" ht="12.75">
      <c r="A49" s="713">
        <f t="shared" si="6"/>
        <v>13</v>
      </c>
      <c r="B49" s="723"/>
      <c r="C49" s="761"/>
      <c r="D49" s="766" t="s">
        <v>219</v>
      </c>
      <c r="E49" s="891" t="s">
        <v>447</v>
      </c>
      <c r="F49" s="745"/>
      <c r="G49" s="744"/>
      <c r="H49" s="765">
        <v>4000</v>
      </c>
      <c r="I49" s="745"/>
      <c r="J49" s="744"/>
      <c r="K49" s="1183">
        <f t="shared" si="5"/>
        <v>4000</v>
      </c>
      <c r="L49" s="704"/>
      <c r="M49" s="736"/>
      <c r="N49" s="731"/>
      <c r="O49" s="731"/>
      <c r="P49" s="731"/>
      <c r="Q49" s="817"/>
      <c r="R49" s="703">
        <f t="shared" si="7"/>
        <v>4000</v>
      </c>
    </row>
    <row r="50" spans="1:18" ht="12.75">
      <c r="A50" s="713">
        <f t="shared" si="6"/>
        <v>14</v>
      </c>
      <c r="B50" s="723"/>
      <c r="C50" s="761"/>
      <c r="D50" s="766" t="s">
        <v>220</v>
      </c>
      <c r="E50" s="891" t="s">
        <v>26</v>
      </c>
      <c r="F50" s="745"/>
      <c r="G50" s="744"/>
      <c r="H50" s="765">
        <v>6638</v>
      </c>
      <c r="I50" s="745"/>
      <c r="J50" s="744"/>
      <c r="K50" s="1183">
        <f t="shared" si="5"/>
        <v>6638</v>
      </c>
      <c r="L50" s="704"/>
      <c r="M50" s="736"/>
      <c r="N50" s="731"/>
      <c r="O50" s="731"/>
      <c r="P50" s="731"/>
      <c r="Q50" s="817"/>
      <c r="R50" s="703">
        <f t="shared" si="7"/>
        <v>6638</v>
      </c>
    </row>
    <row r="51" spans="1:18" ht="12.75">
      <c r="A51" s="713">
        <f t="shared" si="6"/>
        <v>15</v>
      </c>
      <c r="B51" s="723"/>
      <c r="C51" s="747"/>
      <c r="D51" s="737" t="s">
        <v>221</v>
      </c>
      <c r="E51" s="890" t="s">
        <v>27</v>
      </c>
      <c r="F51" s="707"/>
      <c r="G51" s="706"/>
      <c r="H51" s="709">
        <v>1000</v>
      </c>
      <c r="I51" s="707"/>
      <c r="J51" s="706"/>
      <c r="K51" s="1183">
        <f t="shared" si="5"/>
        <v>1000</v>
      </c>
      <c r="L51" s="704"/>
      <c r="M51" s="736"/>
      <c r="N51" s="731"/>
      <c r="O51" s="731"/>
      <c r="P51" s="731"/>
      <c r="Q51" s="817"/>
      <c r="R51" s="703">
        <f t="shared" si="7"/>
        <v>1000</v>
      </c>
    </row>
    <row r="52" spans="1:18" ht="12.75">
      <c r="A52" s="713">
        <f t="shared" si="6"/>
        <v>16</v>
      </c>
      <c r="B52" s="885"/>
      <c r="C52" s="747"/>
      <c r="D52" s="737" t="s">
        <v>222</v>
      </c>
      <c r="E52" s="889" t="s">
        <v>448</v>
      </c>
      <c r="F52" s="707"/>
      <c r="G52" s="706"/>
      <c r="H52" s="709">
        <v>1660</v>
      </c>
      <c r="I52" s="707"/>
      <c r="J52" s="706"/>
      <c r="K52" s="1183">
        <f t="shared" si="5"/>
        <v>1660</v>
      </c>
      <c r="L52" s="704"/>
      <c r="M52" s="708"/>
      <c r="N52" s="706"/>
      <c r="O52" s="706"/>
      <c r="P52" s="706"/>
      <c r="Q52" s="817"/>
      <c r="R52" s="703">
        <f t="shared" si="7"/>
        <v>1660</v>
      </c>
    </row>
    <row r="53" spans="1:18" ht="12.75">
      <c r="A53" s="713">
        <f t="shared" si="6"/>
        <v>17</v>
      </c>
      <c r="B53" s="887"/>
      <c r="C53" s="734"/>
      <c r="D53" s="743" t="s">
        <v>223</v>
      </c>
      <c r="E53" s="888" t="s">
        <v>449</v>
      </c>
      <c r="F53" s="735"/>
      <c r="G53" s="731"/>
      <c r="H53" s="732">
        <v>6904</v>
      </c>
      <c r="I53" s="735"/>
      <c r="J53" s="731"/>
      <c r="K53" s="1183">
        <f t="shared" si="5"/>
        <v>6904</v>
      </c>
      <c r="L53" s="704"/>
      <c r="M53" s="736"/>
      <c r="N53" s="731"/>
      <c r="O53" s="731"/>
      <c r="P53" s="731"/>
      <c r="Q53" s="817"/>
      <c r="R53" s="703">
        <f t="shared" si="7"/>
        <v>6904</v>
      </c>
    </row>
    <row r="54" spans="1:18" ht="12.75">
      <c r="A54" s="713">
        <f t="shared" si="6"/>
        <v>18</v>
      </c>
      <c r="B54" s="887"/>
      <c r="C54" s="734"/>
      <c r="D54" s="743" t="s">
        <v>224</v>
      </c>
      <c r="E54" s="888" t="s">
        <v>451</v>
      </c>
      <c r="F54" s="735"/>
      <c r="G54" s="731"/>
      <c r="H54" s="732"/>
      <c r="I54" s="735"/>
      <c r="J54" s="731">
        <v>1660</v>
      </c>
      <c r="K54" s="1183">
        <f t="shared" si="5"/>
        <v>1660</v>
      </c>
      <c r="L54" s="704"/>
      <c r="M54" s="736"/>
      <c r="N54" s="731"/>
      <c r="O54" s="731"/>
      <c r="P54" s="731"/>
      <c r="Q54" s="817"/>
      <c r="R54" s="703">
        <f t="shared" si="7"/>
        <v>1660</v>
      </c>
    </row>
    <row r="55" spans="1:18" ht="12.75">
      <c r="A55" s="713">
        <f t="shared" si="6"/>
        <v>19</v>
      </c>
      <c r="B55" s="887"/>
      <c r="C55" s="734"/>
      <c r="D55" s="743" t="s">
        <v>225</v>
      </c>
      <c r="E55" s="888" t="s">
        <v>452</v>
      </c>
      <c r="F55" s="735"/>
      <c r="G55" s="731"/>
      <c r="H55" s="732">
        <v>4333</v>
      </c>
      <c r="I55" s="735"/>
      <c r="J55" s="731"/>
      <c r="K55" s="1183">
        <f t="shared" si="5"/>
        <v>4333</v>
      </c>
      <c r="L55" s="704"/>
      <c r="M55" s="736"/>
      <c r="N55" s="731"/>
      <c r="O55" s="731"/>
      <c r="P55" s="731"/>
      <c r="Q55" s="817"/>
      <c r="R55" s="703">
        <f t="shared" si="7"/>
        <v>4333</v>
      </c>
    </row>
    <row r="56" spans="1:18" ht="12.75">
      <c r="A56" s="713">
        <f t="shared" si="6"/>
        <v>20</v>
      </c>
      <c r="B56" s="887"/>
      <c r="C56" s="734"/>
      <c r="D56" s="743" t="s">
        <v>226</v>
      </c>
      <c r="E56" s="886" t="s">
        <v>453</v>
      </c>
      <c r="F56" s="735"/>
      <c r="G56" s="731"/>
      <c r="H56" s="732">
        <v>18666</v>
      </c>
      <c r="I56" s="735"/>
      <c r="J56" s="706"/>
      <c r="K56" s="1183">
        <f t="shared" si="5"/>
        <v>18666</v>
      </c>
      <c r="L56" s="704"/>
      <c r="M56" s="708"/>
      <c r="N56" s="706"/>
      <c r="O56" s="706"/>
      <c r="P56" s="706"/>
      <c r="Q56" s="1181"/>
      <c r="R56" s="1182">
        <f t="shared" si="7"/>
        <v>18666</v>
      </c>
    </row>
    <row r="57" spans="1:18" ht="13.5" thickBot="1">
      <c r="A57" s="702">
        <f t="shared" si="6"/>
        <v>21</v>
      </c>
      <c r="B57" s="827"/>
      <c r="C57" s="908"/>
      <c r="D57" s="882" t="s">
        <v>234</v>
      </c>
      <c r="E57" s="909"/>
      <c r="F57" s="825"/>
      <c r="G57" s="820"/>
      <c r="H57" s="826"/>
      <c r="I57" s="825"/>
      <c r="J57" s="910">
        <f>I57/30.126</f>
        <v>0</v>
      </c>
      <c r="K57" s="881"/>
      <c r="L57" s="1184"/>
      <c r="M57" s="819"/>
      <c r="N57" s="820"/>
      <c r="O57" s="820"/>
      <c r="P57" s="820"/>
      <c r="Q57" s="903"/>
      <c r="R57" s="701">
        <f t="shared" si="7"/>
        <v>0</v>
      </c>
    </row>
    <row r="60" ht="13.5" thickBot="1"/>
    <row r="61" spans="1:18" ht="13.5" thickBot="1">
      <c r="A61" s="1350" t="s">
        <v>590</v>
      </c>
      <c r="B61" s="1316"/>
      <c r="C61" s="1316"/>
      <c r="D61" s="1316"/>
      <c r="E61" s="1316"/>
      <c r="F61" s="1316"/>
      <c r="G61" s="1316"/>
      <c r="H61" s="1316"/>
      <c r="I61" s="1316"/>
      <c r="J61" s="1316"/>
      <c r="K61" s="1317"/>
      <c r="L61" s="801"/>
      <c r="M61" s="1367"/>
      <c r="N61" s="1321"/>
      <c r="O61" s="1321"/>
      <c r="P61" s="1321"/>
      <c r="Q61" s="1322"/>
      <c r="R61" s="1351" t="s">
        <v>590</v>
      </c>
    </row>
    <row r="62" spans="1:18" ht="15">
      <c r="A62" s="1365" t="s">
        <v>40</v>
      </c>
      <c r="B62" s="1340"/>
      <c r="C62" s="1340"/>
      <c r="D62" s="1340"/>
      <c r="E62" s="1340"/>
      <c r="F62" s="1340"/>
      <c r="G62" s="1340"/>
      <c r="H62" s="1340"/>
      <c r="I62" s="1340"/>
      <c r="J62" s="1340"/>
      <c r="K62" s="1341"/>
      <c r="L62" s="796"/>
      <c r="M62" s="1354" t="s">
        <v>39</v>
      </c>
      <c r="N62" s="1334"/>
      <c r="O62" s="1334"/>
      <c r="P62" s="1334"/>
      <c r="Q62" s="1335"/>
      <c r="R62" s="1352"/>
    </row>
    <row r="63" spans="1:18" ht="12.75">
      <c r="A63" s="795"/>
      <c r="B63" s="834" t="s">
        <v>182</v>
      </c>
      <c r="C63" s="793" t="s">
        <v>37</v>
      </c>
      <c r="D63" s="792"/>
      <c r="E63" s="1366" t="s">
        <v>38</v>
      </c>
      <c r="F63" s="1334"/>
      <c r="G63" s="1334"/>
      <c r="H63" s="1334"/>
      <c r="I63" s="1334"/>
      <c r="J63" s="1334"/>
      <c r="K63" s="1335"/>
      <c r="L63" s="787"/>
      <c r="M63" s="1355"/>
      <c r="N63" s="1334"/>
      <c r="O63" s="1334"/>
      <c r="P63" s="1334"/>
      <c r="Q63" s="1335"/>
      <c r="R63" s="1352"/>
    </row>
    <row r="64" spans="1:18" ht="12.75">
      <c r="A64" s="786"/>
      <c r="B64" s="833" t="s">
        <v>183</v>
      </c>
      <c r="C64" s="784" t="s">
        <v>181</v>
      </c>
      <c r="D64" s="783"/>
      <c r="E64" s="899" t="s">
        <v>30</v>
      </c>
      <c r="F64" s="1368">
        <v>610</v>
      </c>
      <c r="G64" s="1361">
        <v>620</v>
      </c>
      <c r="H64" s="1361">
        <v>630</v>
      </c>
      <c r="I64" s="1361">
        <v>640</v>
      </c>
      <c r="J64" s="1358">
        <v>650</v>
      </c>
      <c r="K64" s="1348" t="s">
        <v>28</v>
      </c>
      <c r="L64" s="776"/>
      <c r="M64" s="1360">
        <v>713</v>
      </c>
      <c r="N64" s="1361">
        <v>714</v>
      </c>
      <c r="O64" s="1361">
        <v>716</v>
      </c>
      <c r="P64" s="1358">
        <v>717</v>
      </c>
      <c r="Q64" s="1358" t="s">
        <v>28</v>
      </c>
      <c r="R64" s="1352"/>
    </row>
    <row r="65" spans="1:18" ht="13.5" thickBot="1">
      <c r="A65" s="781"/>
      <c r="B65" s="832"/>
      <c r="C65" s="779"/>
      <c r="D65" s="778"/>
      <c r="E65" s="898"/>
      <c r="F65" s="1369"/>
      <c r="G65" s="1359"/>
      <c r="H65" s="1359"/>
      <c r="I65" s="1359"/>
      <c r="J65" s="1359"/>
      <c r="K65" s="1349"/>
      <c r="L65" s="776"/>
      <c r="M65" s="1357"/>
      <c r="N65" s="1359"/>
      <c r="O65" s="1359"/>
      <c r="P65" s="1359"/>
      <c r="Q65" s="1359"/>
      <c r="R65" s="1353"/>
    </row>
    <row r="66" spans="1:18" ht="16.5" thickBot="1" thickTop="1">
      <c r="A66" s="775">
        <v>1</v>
      </c>
      <c r="B66" s="870" t="s">
        <v>446</v>
      </c>
      <c r="C66" s="869"/>
      <c r="D66" s="868"/>
      <c r="E66" s="897"/>
      <c r="F66" s="865">
        <f>F67</f>
        <v>80000</v>
      </c>
      <c r="G66" s="865">
        <f aca="true" t="shared" si="8" ref="G66:J67">G67</f>
        <v>30400</v>
      </c>
      <c r="H66" s="865">
        <f t="shared" si="8"/>
        <v>63938</v>
      </c>
      <c r="I66" s="865">
        <f t="shared" si="8"/>
        <v>0</v>
      </c>
      <c r="J66" s="865">
        <f t="shared" si="8"/>
        <v>175998</v>
      </c>
      <c r="K66" s="873">
        <f aca="true" t="shared" si="9" ref="K66:K85">F66+G66+H66+I66+J66</f>
        <v>350336</v>
      </c>
      <c r="L66" s="769"/>
      <c r="M66" s="866">
        <f>M67</f>
        <v>0</v>
      </c>
      <c r="N66" s="875">
        <f>N67</f>
        <v>0</v>
      </c>
      <c r="O66" s="875">
        <f>O67</f>
        <v>0</v>
      </c>
      <c r="P66" s="875">
        <f>P67</f>
        <v>0</v>
      </c>
      <c r="Q66" s="901">
        <f>SUM(M66:P66)</f>
        <v>0</v>
      </c>
      <c r="R66" s="864">
        <f>K66</f>
        <v>350336</v>
      </c>
    </row>
    <row r="67" spans="1:18" ht="13.5" thickTop="1">
      <c r="A67" s="713">
        <f aca="true" t="shared" si="10" ref="A67:A86">A66+1</f>
        <v>2</v>
      </c>
      <c r="B67" s="755">
        <v>1</v>
      </c>
      <c r="C67" s="754" t="s">
        <v>6</v>
      </c>
      <c r="D67" s="753"/>
      <c r="E67" s="896"/>
      <c r="F67" s="808">
        <f>F68</f>
        <v>80000</v>
      </c>
      <c r="G67" s="808">
        <f t="shared" si="8"/>
        <v>30400</v>
      </c>
      <c r="H67" s="808">
        <f t="shared" si="8"/>
        <v>63938</v>
      </c>
      <c r="I67" s="808">
        <f t="shared" si="8"/>
        <v>0</v>
      </c>
      <c r="J67" s="808">
        <f t="shared" si="8"/>
        <v>175998</v>
      </c>
      <c r="K67" s="749">
        <f t="shared" si="9"/>
        <v>350336</v>
      </c>
      <c r="L67" s="725"/>
      <c r="M67" s="751">
        <f>M68</f>
        <v>0</v>
      </c>
      <c r="N67" s="750"/>
      <c r="O67" s="750"/>
      <c r="P67" s="750">
        <f>P68</f>
        <v>0</v>
      </c>
      <c r="Q67" s="818">
        <f>SUM(M67:P67)</f>
        <v>0</v>
      </c>
      <c r="R67" s="830">
        <f>K67</f>
        <v>350336</v>
      </c>
    </row>
    <row r="68" spans="1:18" ht="12.75">
      <c r="A68" s="713">
        <f t="shared" si="10"/>
        <v>3</v>
      </c>
      <c r="B68" s="885"/>
      <c r="C68" s="722" t="s">
        <v>185</v>
      </c>
      <c r="D68" s="721" t="s">
        <v>16</v>
      </c>
      <c r="E68" s="895"/>
      <c r="F68" s="719">
        <f>SUM(F69:F86)</f>
        <v>80000</v>
      </c>
      <c r="G68" s="719">
        <f>SUM(G69:G86)</f>
        <v>30400</v>
      </c>
      <c r="H68" s="719">
        <f>SUM(H69:H86)</f>
        <v>63938</v>
      </c>
      <c r="I68" s="719">
        <f>SUM(I69:I86)</f>
        <v>0</v>
      </c>
      <c r="J68" s="719">
        <f>SUM(K69:K86)</f>
        <v>175998</v>
      </c>
      <c r="K68" s="871">
        <f t="shared" si="9"/>
        <v>350336</v>
      </c>
      <c r="L68" s="883"/>
      <c r="M68" s="884">
        <f>SUM(M71:M85)</f>
        <v>0</v>
      </c>
      <c r="N68" s="748"/>
      <c r="O68" s="748"/>
      <c r="P68" s="748">
        <f>SUM(P69:P86)</f>
        <v>0</v>
      </c>
      <c r="Q68" s="902">
        <f>SUM(M67:P67)</f>
        <v>0</v>
      </c>
      <c r="R68" s="714">
        <f>K68</f>
        <v>350336</v>
      </c>
    </row>
    <row r="69" spans="1:18" ht="12.75">
      <c r="A69" s="713">
        <f t="shared" si="10"/>
        <v>4</v>
      </c>
      <c r="B69" s="738"/>
      <c r="C69" s="761"/>
      <c r="D69" s="737" t="s">
        <v>31</v>
      </c>
      <c r="E69" s="890" t="s">
        <v>210</v>
      </c>
      <c r="F69" s="745">
        <v>80000</v>
      </c>
      <c r="G69" s="744"/>
      <c r="H69" s="765"/>
      <c r="I69" s="745"/>
      <c r="J69" s="744"/>
      <c r="K69" s="1183">
        <f t="shared" si="9"/>
        <v>80000</v>
      </c>
      <c r="L69" s="704"/>
      <c r="M69" s="843"/>
      <c r="N69" s="842"/>
      <c r="O69" s="842"/>
      <c r="P69" s="840"/>
      <c r="Q69" s="904"/>
      <c r="R69" s="703">
        <f>K69</f>
        <v>80000</v>
      </c>
    </row>
    <row r="70" spans="1:18" ht="12.75">
      <c r="A70" s="713">
        <f t="shared" si="10"/>
        <v>5</v>
      </c>
      <c r="B70" s="738"/>
      <c r="C70" s="761"/>
      <c r="D70" s="737" t="s">
        <v>32</v>
      </c>
      <c r="E70" s="890" t="s">
        <v>211</v>
      </c>
      <c r="F70" s="745"/>
      <c r="G70" s="744">
        <v>30400</v>
      </c>
      <c r="H70" s="765"/>
      <c r="I70" s="745"/>
      <c r="J70" s="744"/>
      <c r="K70" s="1183">
        <f t="shared" si="9"/>
        <v>30400</v>
      </c>
      <c r="L70" s="704"/>
      <c r="M70" s="843"/>
      <c r="N70" s="842"/>
      <c r="O70" s="842"/>
      <c r="P70" s="842"/>
      <c r="Q70" s="905"/>
      <c r="R70" s="703">
        <f aca="true" t="shared" si="11" ref="R70:R86">K70</f>
        <v>30400</v>
      </c>
    </row>
    <row r="71" spans="1:18" ht="12.75">
      <c r="A71" s="713">
        <f t="shared" si="10"/>
        <v>6</v>
      </c>
      <c r="B71" s="738"/>
      <c r="C71" s="761"/>
      <c r="D71" s="737" t="s">
        <v>33</v>
      </c>
      <c r="E71" s="890" t="s">
        <v>21</v>
      </c>
      <c r="F71" s="745"/>
      <c r="G71" s="744"/>
      <c r="H71" s="765">
        <v>9544</v>
      </c>
      <c r="I71" s="745"/>
      <c r="J71" s="744"/>
      <c r="K71" s="1183">
        <f t="shared" si="9"/>
        <v>9544</v>
      </c>
      <c r="L71" s="704"/>
      <c r="M71" s="843"/>
      <c r="N71" s="842"/>
      <c r="O71" s="842"/>
      <c r="P71" s="842"/>
      <c r="Q71" s="905"/>
      <c r="R71" s="703">
        <f t="shared" si="11"/>
        <v>9544</v>
      </c>
    </row>
    <row r="72" spans="1:18" ht="12.75">
      <c r="A72" s="713">
        <f t="shared" si="10"/>
        <v>7</v>
      </c>
      <c r="B72" s="712"/>
      <c r="C72" s="747"/>
      <c r="D72" s="737" t="s">
        <v>34</v>
      </c>
      <c r="E72" s="890" t="s">
        <v>15</v>
      </c>
      <c r="F72" s="707"/>
      <c r="G72" s="706"/>
      <c r="H72" s="709">
        <v>3890</v>
      </c>
      <c r="I72" s="707"/>
      <c r="J72" s="706"/>
      <c r="K72" s="1183">
        <f t="shared" si="9"/>
        <v>3890</v>
      </c>
      <c r="L72" s="704"/>
      <c r="M72" s="841"/>
      <c r="N72" s="840"/>
      <c r="O72" s="840"/>
      <c r="P72" s="840"/>
      <c r="Q72" s="906"/>
      <c r="R72" s="703">
        <f t="shared" si="11"/>
        <v>3890</v>
      </c>
    </row>
    <row r="73" spans="1:18" ht="12.75">
      <c r="A73" s="713">
        <f t="shared" si="10"/>
        <v>8</v>
      </c>
      <c r="B73" s="712"/>
      <c r="C73" s="747"/>
      <c r="D73" s="737" t="s">
        <v>35</v>
      </c>
      <c r="E73" s="890" t="s">
        <v>22</v>
      </c>
      <c r="F73" s="707"/>
      <c r="G73" s="706"/>
      <c r="H73" s="709"/>
      <c r="I73" s="707"/>
      <c r="J73" s="706"/>
      <c r="K73" s="1183">
        <f t="shared" si="9"/>
        <v>0</v>
      </c>
      <c r="L73" s="704"/>
      <c r="M73" s="841"/>
      <c r="N73" s="840"/>
      <c r="O73" s="840"/>
      <c r="P73" s="840"/>
      <c r="Q73" s="904"/>
      <c r="R73" s="703">
        <f t="shared" si="11"/>
        <v>0</v>
      </c>
    </row>
    <row r="74" spans="1:18" ht="12.75">
      <c r="A74" s="713">
        <f t="shared" si="10"/>
        <v>9</v>
      </c>
      <c r="B74" s="738"/>
      <c r="C74" s="894"/>
      <c r="D74" s="766" t="s">
        <v>188</v>
      </c>
      <c r="E74" s="891" t="s">
        <v>24</v>
      </c>
      <c r="F74" s="762"/>
      <c r="G74" s="764"/>
      <c r="H74" s="763">
        <v>2323</v>
      </c>
      <c r="I74" s="762"/>
      <c r="J74" s="764"/>
      <c r="K74" s="1183">
        <f t="shared" si="9"/>
        <v>2323</v>
      </c>
      <c r="L74" s="704"/>
      <c r="M74" s="893"/>
      <c r="N74" s="892"/>
      <c r="O74" s="892"/>
      <c r="P74" s="892"/>
      <c r="Q74" s="907"/>
      <c r="R74" s="703">
        <f t="shared" si="11"/>
        <v>2323</v>
      </c>
    </row>
    <row r="75" spans="1:18" ht="12.75">
      <c r="A75" s="713">
        <f t="shared" si="10"/>
        <v>10</v>
      </c>
      <c r="B75" s="723"/>
      <c r="C75" s="747"/>
      <c r="D75" s="737" t="s">
        <v>189</v>
      </c>
      <c r="E75" s="890" t="s">
        <v>450</v>
      </c>
      <c r="F75" s="707"/>
      <c r="G75" s="706"/>
      <c r="H75" s="709">
        <v>4980</v>
      </c>
      <c r="I75" s="707"/>
      <c r="J75" s="706"/>
      <c r="K75" s="1183">
        <f t="shared" si="9"/>
        <v>4980</v>
      </c>
      <c r="L75" s="704"/>
      <c r="M75" s="736"/>
      <c r="N75" s="731"/>
      <c r="O75" s="731"/>
      <c r="P75" s="731"/>
      <c r="Q75" s="817"/>
      <c r="R75" s="703">
        <f t="shared" si="11"/>
        <v>4980</v>
      </c>
    </row>
    <row r="76" spans="1:18" ht="12.75">
      <c r="A76" s="713">
        <f t="shared" si="10"/>
        <v>11</v>
      </c>
      <c r="B76" s="723"/>
      <c r="C76" s="761"/>
      <c r="D76" s="766" t="s">
        <v>190</v>
      </c>
      <c r="E76" s="891" t="s">
        <v>17</v>
      </c>
      <c r="F76" s="745"/>
      <c r="G76" s="744"/>
      <c r="H76" s="765"/>
      <c r="I76" s="745"/>
      <c r="J76" s="744"/>
      <c r="K76" s="1183">
        <f t="shared" si="9"/>
        <v>0</v>
      </c>
      <c r="L76" s="704"/>
      <c r="M76" s="736"/>
      <c r="N76" s="731"/>
      <c r="O76" s="731"/>
      <c r="P76" s="731"/>
      <c r="Q76" s="817"/>
      <c r="R76" s="703">
        <f t="shared" si="11"/>
        <v>0</v>
      </c>
    </row>
    <row r="77" spans="1:18" ht="12.75">
      <c r="A77" s="713">
        <f t="shared" si="10"/>
        <v>12</v>
      </c>
      <c r="B77" s="723"/>
      <c r="C77" s="761"/>
      <c r="D77" s="766" t="s">
        <v>218</v>
      </c>
      <c r="E77" s="891" t="s">
        <v>25</v>
      </c>
      <c r="F77" s="745"/>
      <c r="G77" s="744"/>
      <c r="H77" s="765"/>
      <c r="I77" s="745"/>
      <c r="J77" s="744"/>
      <c r="K77" s="1183">
        <f t="shared" si="9"/>
        <v>0</v>
      </c>
      <c r="L77" s="704"/>
      <c r="M77" s="736"/>
      <c r="N77" s="731"/>
      <c r="O77" s="731"/>
      <c r="P77" s="731"/>
      <c r="Q77" s="817"/>
      <c r="R77" s="703">
        <f t="shared" si="11"/>
        <v>0</v>
      </c>
    </row>
    <row r="78" spans="1:18" ht="12.75">
      <c r="A78" s="713">
        <f t="shared" si="10"/>
        <v>13</v>
      </c>
      <c r="B78" s="723"/>
      <c r="C78" s="761"/>
      <c r="D78" s="766" t="s">
        <v>219</v>
      </c>
      <c r="E78" s="891" t="s">
        <v>447</v>
      </c>
      <c r="F78" s="745"/>
      <c r="G78" s="744"/>
      <c r="H78" s="765">
        <v>4000</v>
      </c>
      <c r="I78" s="745"/>
      <c r="J78" s="744"/>
      <c r="K78" s="1183">
        <f t="shared" si="9"/>
        <v>4000</v>
      </c>
      <c r="L78" s="704"/>
      <c r="M78" s="736"/>
      <c r="N78" s="731"/>
      <c r="O78" s="731"/>
      <c r="P78" s="731"/>
      <c r="Q78" s="817"/>
      <c r="R78" s="703">
        <f t="shared" si="11"/>
        <v>4000</v>
      </c>
    </row>
    <row r="79" spans="1:18" ht="12.75">
      <c r="A79" s="713">
        <f t="shared" si="10"/>
        <v>14</v>
      </c>
      <c r="B79" s="723"/>
      <c r="C79" s="761"/>
      <c r="D79" s="766" t="s">
        <v>220</v>
      </c>
      <c r="E79" s="891" t="s">
        <v>26</v>
      </c>
      <c r="F79" s="745"/>
      <c r="G79" s="744"/>
      <c r="H79" s="765">
        <v>6638</v>
      </c>
      <c r="I79" s="745"/>
      <c r="J79" s="744"/>
      <c r="K79" s="1183">
        <f t="shared" si="9"/>
        <v>6638</v>
      </c>
      <c r="L79" s="704"/>
      <c r="M79" s="736"/>
      <c r="N79" s="731"/>
      <c r="O79" s="731"/>
      <c r="P79" s="731"/>
      <c r="Q79" s="817"/>
      <c r="R79" s="703">
        <f t="shared" si="11"/>
        <v>6638</v>
      </c>
    </row>
    <row r="80" spans="1:18" ht="12.75">
      <c r="A80" s="713">
        <f t="shared" si="10"/>
        <v>15</v>
      </c>
      <c r="B80" s="723"/>
      <c r="C80" s="747"/>
      <c r="D80" s="737" t="s">
        <v>221</v>
      </c>
      <c r="E80" s="890" t="s">
        <v>27</v>
      </c>
      <c r="F80" s="707"/>
      <c r="G80" s="706"/>
      <c r="H80" s="709">
        <v>1000</v>
      </c>
      <c r="I80" s="707"/>
      <c r="J80" s="706"/>
      <c r="K80" s="1183">
        <f t="shared" si="9"/>
        <v>1000</v>
      </c>
      <c r="L80" s="704"/>
      <c r="M80" s="736"/>
      <c r="N80" s="731"/>
      <c r="O80" s="731"/>
      <c r="P80" s="731"/>
      <c r="Q80" s="817"/>
      <c r="R80" s="703">
        <f t="shared" si="11"/>
        <v>1000</v>
      </c>
    </row>
    <row r="81" spans="1:18" ht="12.75">
      <c r="A81" s="713">
        <f t="shared" si="10"/>
        <v>16</v>
      </c>
      <c r="B81" s="885"/>
      <c r="C81" s="747"/>
      <c r="D81" s="737" t="s">
        <v>222</v>
      </c>
      <c r="E81" s="889" t="s">
        <v>448</v>
      </c>
      <c r="F81" s="707"/>
      <c r="G81" s="706"/>
      <c r="H81" s="709">
        <v>1660</v>
      </c>
      <c r="I81" s="707"/>
      <c r="J81" s="706"/>
      <c r="K81" s="1183">
        <f t="shared" si="9"/>
        <v>1660</v>
      </c>
      <c r="L81" s="704"/>
      <c r="M81" s="708"/>
      <c r="N81" s="706"/>
      <c r="O81" s="706"/>
      <c r="P81" s="706"/>
      <c r="Q81" s="817"/>
      <c r="R81" s="703">
        <f t="shared" si="11"/>
        <v>1660</v>
      </c>
    </row>
    <row r="82" spans="1:18" ht="12.75">
      <c r="A82" s="713">
        <f t="shared" si="10"/>
        <v>17</v>
      </c>
      <c r="B82" s="887"/>
      <c r="C82" s="734"/>
      <c r="D82" s="743" t="s">
        <v>223</v>
      </c>
      <c r="E82" s="888" t="s">
        <v>449</v>
      </c>
      <c r="F82" s="735"/>
      <c r="G82" s="731"/>
      <c r="H82" s="732">
        <v>6904</v>
      </c>
      <c r="I82" s="735"/>
      <c r="J82" s="731"/>
      <c r="K82" s="1183">
        <f t="shared" si="9"/>
        <v>6904</v>
      </c>
      <c r="L82" s="704"/>
      <c r="M82" s="736"/>
      <c r="N82" s="731"/>
      <c r="O82" s="731"/>
      <c r="P82" s="731"/>
      <c r="Q82" s="817"/>
      <c r="R82" s="703">
        <f t="shared" si="11"/>
        <v>6904</v>
      </c>
    </row>
    <row r="83" spans="1:18" ht="12.75">
      <c r="A83" s="713">
        <f t="shared" si="10"/>
        <v>18</v>
      </c>
      <c r="B83" s="887"/>
      <c r="C83" s="734"/>
      <c r="D83" s="743" t="s">
        <v>224</v>
      </c>
      <c r="E83" s="888" t="s">
        <v>451</v>
      </c>
      <c r="F83" s="735"/>
      <c r="G83" s="731"/>
      <c r="H83" s="732"/>
      <c r="I83" s="735"/>
      <c r="J83" s="731">
        <v>1660</v>
      </c>
      <c r="K83" s="1183">
        <f t="shared" si="9"/>
        <v>1660</v>
      </c>
      <c r="L83" s="704"/>
      <c r="M83" s="736"/>
      <c r="N83" s="731"/>
      <c r="O83" s="731"/>
      <c r="P83" s="731"/>
      <c r="Q83" s="817"/>
      <c r="R83" s="703">
        <f t="shared" si="11"/>
        <v>1660</v>
      </c>
    </row>
    <row r="84" spans="1:18" ht="12.75">
      <c r="A84" s="713">
        <f t="shared" si="10"/>
        <v>19</v>
      </c>
      <c r="B84" s="887"/>
      <c r="C84" s="734"/>
      <c r="D84" s="743" t="s">
        <v>225</v>
      </c>
      <c r="E84" s="888" t="s">
        <v>452</v>
      </c>
      <c r="F84" s="735"/>
      <c r="G84" s="731"/>
      <c r="H84" s="732">
        <v>4333</v>
      </c>
      <c r="I84" s="735"/>
      <c r="J84" s="731"/>
      <c r="K84" s="1183">
        <f t="shared" si="9"/>
        <v>4333</v>
      </c>
      <c r="L84" s="704"/>
      <c r="M84" s="736"/>
      <c r="N84" s="731"/>
      <c r="O84" s="731"/>
      <c r="P84" s="731"/>
      <c r="Q84" s="817"/>
      <c r="R84" s="703">
        <f t="shared" si="11"/>
        <v>4333</v>
      </c>
    </row>
    <row r="85" spans="1:18" ht="12.75">
      <c r="A85" s="713">
        <f t="shared" si="10"/>
        <v>20</v>
      </c>
      <c r="B85" s="887"/>
      <c r="C85" s="734"/>
      <c r="D85" s="743" t="s">
        <v>226</v>
      </c>
      <c r="E85" s="886" t="s">
        <v>453</v>
      </c>
      <c r="F85" s="735"/>
      <c r="G85" s="731"/>
      <c r="H85" s="732">
        <v>18666</v>
      </c>
      <c r="I85" s="735"/>
      <c r="J85" s="706"/>
      <c r="K85" s="1183">
        <f t="shared" si="9"/>
        <v>18666</v>
      </c>
      <c r="L85" s="704"/>
      <c r="M85" s="708"/>
      <c r="N85" s="706"/>
      <c r="O85" s="706"/>
      <c r="P85" s="706"/>
      <c r="Q85" s="1181"/>
      <c r="R85" s="1182">
        <f t="shared" si="11"/>
        <v>18666</v>
      </c>
    </row>
    <row r="86" spans="1:18" ht="13.5" thickBot="1">
      <c r="A86" s="702">
        <f t="shared" si="10"/>
        <v>21</v>
      </c>
      <c r="B86" s="827"/>
      <c r="C86" s="908"/>
      <c r="D86" s="882" t="s">
        <v>234</v>
      </c>
      <c r="E86" s="909"/>
      <c r="F86" s="825"/>
      <c r="G86" s="820"/>
      <c r="H86" s="826"/>
      <c r="I86" s="825"/>
      <c r="J86" s="910">
        <f>I86/30.126</f>
        <v>0</v>
      </c>
      <c r="K86" s="881"/>
      <c r="L86" s="1184"/>
      <c r="M86" s="819"/>
      <c r="N86" s="820"/>
      <c r="O86" s="820"/>
      <c r="P86" s="820"/>
      <c r="Q86" s="903"/>
      <c r="R86" s="701">
        <f t="shared" si="11"/>
        <v>0</v>
      </c>
    </row>
  </sheetData>
  <sheetProtection/>
  <mergeCells count="54">
    <mergeCell ref="K64:K65"/>
    <mergeCell ref="M64:M65"/>
    <mergeCell ref="N64:N65"/>
    <mergeCell ref="O64:O65"/>
    <mergeCell ref="P64:P65"/>
    <mergeCell ref="Q64:Q65"/>
    <mergeCell ref="R61:R65"/>
    <mergeCell ref="A62:K62"/>
    <mergeCell ref="M62:Q62"/>
    <mergeCell ref="E63:K63"/>
    <mergeCell ref="M63:Q63"/>
    <mergeCell ref="F64:F65"/>
    <mergeCell ref="G64:G65"/>
    <mergeCell ref="H64:H65"/>
    <mergeCell ref="I64:I65"/>
    <mergeCell ref="J64:J65"/>
    <mergeCell ref="M35:M36"/>
    <mergeCell ref="N35:N36"/>
    <mergeCell ref="O35:O36"/>
    <mergeCell ref="P35:P36"/>
    <mergeCell ref="Q35:Q36"/>
    <mergeCell ref="A61:K61"/>
    <mergeCell ref="M61:Q61"/>
    <mergeCell ref="F35:F36"/>
    <mergeCell ref="G35:G36"/>
    <mergeCell ref="H35:H36"/>
    <mergeCell ref="I35:I36"/>
    <mergeCell ref="J35:J36"/>
    <mergeCell ref="K35:K36"/>
    <mergeCell ref="F7:F8"/>
    <mergeCell ref="G7:G8"/>
    <mergeCell ref="N7:N8"/>
    <mergeCell ref="O7:O8"/>
    <mergeCell ref="H7:H8"/>
    <mergeCell ref="I7:I8"/>
    <mergeCell ref="J7:J8"/>
    <mergeCell ref="M7:M8"/>
    <mergeCell ref="K7:K8"/>
    <mergeCell ref="Q7:Q8"/>
    <mergeCell ref="R4:R8"/>
    <mergeCell ref="P7:P8"/>
    <mergeCell ref="M4:Q4"/>
    <mergeCell ref="M5:Q5"/>
    <mergeCell ref="M6:Q6"/>
    <mergeCell ref="A4:K4"/>
    <mergeCell ref="A5:K5"/>
    <mergeCell ref="E6:K6"/>
    <mergeCell ref="A32:K32"/>
    <mergeCell ref="M32:Q32"/>
    <mergeCell ref="R32:R36"/>
    <mergeCell ref="A33:K33"/>
    <mergeCell ref="M33:Q33"/>
    <mergeCell ref="E34:K34"/>
    <mergeCell ref="M34:Q34"/>
  </mergeCells>
  <printOptions/>
  <pageMargins left="0.35433070866141736" right="0.1968503937007874" top="0.7480314960629921" bottom="0.8267716535433072" header="0.5118110236220472" footer="0.5118110236220472"/>
  <pageSetup fitToHeight="1" fitToWidth="1" horizontalDpi="600" verticalDpi="600" orientation="landscape" paperSize="9" scale="71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zoomScalePageLayoutView="0" workbookViewId="0" topLeftCell="A1">
      <selection activeCell="F5" sqref="F5"/>
    </sheetView>
  </sheetViews>
  <sheetFormatPr defaultColWidth="9.140625" defaultRowHeight="12.75"/>
  <cols>
    <col min="1" max="1" width="10.7109375" style="0" customWidth="1"/>
  </cols>
  <sheetData>
    <row r="1" ht="18.75">
      <c r="A1" s="437" t="s">
        <v>537</v>
      </c>
    </row>
    <row r="3" spans="1:5" ht="20.25">
      <c r="A3" s="487" t="s">
        <v>259</v>
      </c>
      <c r="B3" s="485" t="s">
        <v>538</v>
      </c>
      <c r="C3" s="485"/>
      <c r="D3" s="485"/>
      <c r="E3" s="485"/>
    </row>
    <row r="4" spans="1:5" ht="12.75">
      <c r="A4" s="485"/>
      <c r="B4" s="485"/>
      <c r="C4" s="485"/>
      <c r="D4" s="485"/>
      <c r="E4" s="485"/>
    </row>
    <row r="5" spans="1:5" ht="12.75">
      <c r="A5" s="653"/>
      <c r="B5" s="653"/>
      <c r="C5" s="653"/>
      <c r="D5" s="653"/>
      <c r="E5" s="653"/>
    </row>
    <row r="6" spans="1:5" ht="15.75">
      <c r="A6" s="465"/>
      <c r="B6" s="465"/>
      <c r="C6" s="465"/>
      <c r="D6" s="465"/>
      <c r="E6" s="465"/>
    </row>
    <row r="7" spans="1:5" ht="21" thickBot="1">
      <c r="A7" s="656"/>
      <c r="B7" s="655"/>
      <c r="C7" s="655"/>
      <c r="D7" s="655"/>
      <c r="E7" s="655"/>
    </row>
    <row r="8" spans="1:6" ht="18" thickBot="1" thickTop="1">
      <c r="A8" s="514" t="s">
        <v>262</v>
      </c>
      <c r="B8" s="515">
        <v>2010</v>
      </c>
      <c r="C8" s="515">
        <v>2011</v>
      </c>
      <c r="D8" s="516">
        <v>2012</v>
      </c>
      <c r="F8" s="513" t="s">
        <v>280</v>
      </c>
    </row>
    <row r="9" spans="1:6" ht="26.25">
      <c r="A9" s="533" t="s">
        <v>502</v>
      </c>
      <c r="B9" s="530">
        <v>350336</v>
      </c>
      <c r="C9" s="530">
        <v>350336</v>
      </c>
      <c r="D9" s="917">
        <v>350336</v>
      </c>
      <c r="F9" s="512" t="s">
        <v>507</v>
      </c>
    </row>
    <row r="10" spans="1:6" ht="17.25" thickBot="1">
      <c r="A10" s="518" t="s">
        <v>598</v>
      </c>
      <c r="B10" s="471"/>
      <c r="C10" s="471"/>
      <c r="D10" s="918"/>
      <c r="F10" s="512" t="s">
        <v>539</v>
      </c>
    </row>
    <row r="11" spans="1:6" ht="17.25" thickTop="1">
      <c r="A11" s="521"/>
      <c r="B11" s="503"/>
      <c r="C11" s="503"/>
      <c r="D11" s="919"/>
      <c r="F11" s="512" t="s">
        <v>540</v>
      </c>
    </row>
    <row r="12" spans="1:4" ht="17.25" thickBot="1">
      <c r="A12" s="518"/>
      <c r="B12" s="921"/>
      <c r="C12" s="471"/>
      <c r="D12" s="920"/>
    </row>
    <row r="13" ht="13.5" thickTop="1"/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142"/>
  <sheetViews>
    <sheetView zoomScale="70" zoomScaleNormal="70" zoomScalePageLayoutView="0" workbookViewId="0" topLeftCell="A1">
      <selection activeCell="J35" sqref="J35"/>
    </sheetView>
  </sheetViews>
  <sheetFormatPr defaultColWidth="9.140625" defaultRowHeight="12.75"/>
  <cols>
    <col min="1" max="1" width="5.421875" style="0" customWidth="1"/>
    <col min="2" max="2" width="3.00390625" style="0" customWidth="1"/>
    <col min="3" max="3" width="52.57421875" style="0" customWidth="1"/>
    <col min="4" max="4" width="11.140625" style="0" customWidth="1"/>
    <col min="5" max="5" width="11.140625" style="931" customWidth="1"/>
    <col min="6" max="6" width="11.140625" style="0" customWidth="1"/>
    <col min="7" max="7" width="11.140625" style="931" customWidth="1"/>
    <col min="9" max="9" width="10.28125" style="931" bestFit="1" customWidth="1"/>
  </cols>
  <sheetData>
    <row r="1" ht="9" customHeight="1">
      <c r="B1" s="115"/>
    </row>
    <row r="2" ht="13.5" thickBot="1"/>
    <row r="3" spans="2:11" ht="12.75" customHeight="1">
      <c r="B3" s="1370" t="s">
        <v>140</v>
      </c>
      <c r="C3" s="1371"/>
      <c r="D3" s="405"/>
      <c r="E3" s="405"/>
      <c r="F3" s="405"/>
      <c r="G3" s="255"/>
      <c r="H3" s="255"/>
      <c r="I3" s="255"/>
      <c r="J3" s="255"/>
      <c r="K3" s="255"/>
    </row>
    <row r="4" spans="2:11" ht="12.75">
      <c r="B4" s="1372"/>
      <c r="C4" s="1373"/>
      <c r="D4" s="406" t="s">
        <v>238</v>
      </c>
      <c r="E4" s="406" t="s">
        <v>238</v>
      </c>
      <c r="F4" s="406" t="s">
        <v>238</v>
      </c>
      <c r="G4" s="255"/>
      <c r="H4" s="255"/>
      <c r="I4" s="255"/>
      <c r="J4" s="255"/>
      <c r="K4" s="255"/>
    </row>
    <row r="5" spans="2:11" ht="12.75">
      <c r="B5" s="1372"/>
      <c r="C5" s="1373"/>
      <c r="D5" s="406" t="s">
        <v>119</v>
      </c>
      <c r="E5" s="406" t="s">
        <v>119</v>
      </c>
      <c r="F5" s="406" t="s">
        <v>119</v>
      </c>
      <c r="G5" s="255"/>
      <c r="H5" s="255"/>
      <c r="I5" s="255"/>
      <c r="J5" s="255"/>
      <c r="K5" s="255"/>
    </row>
    <row r="6" spans="2:11" ht="15.75" customHeight="1" thickBot="1">
      <c r="B6" s="1374"/>
      <c r="C6" s="1375"/>
      <c r="D6" s="407" t="s">
        <v>118</v>
      </c>
      <c r="E6" s="407" t="s">
        <v>249</v>
      </c>
      <c r="F6" s="407" t="s">
        <v>541</v>
      </c>
      <c r="G6" s="255"/>
      <c r="H6" s="255"/>
      <c r="I6" s="255"/>
      <c r="J6" s="255"/>
      <c r="K6" s="255"/>
    </row>
    <row r="7" spans="2:11" ht="13.5" thickTop="1">
      <c r="B7" s="143">
        <v>1</v>
      </c>
      <c r="C7" s="144" t="s">
        <v>141</v>
      </c>
      <c r="D7" s="377">
        <f>BPV!H64</f>
        <v>824318</v>
      </c>
      <c r="E7" s="377">
        <f>BPV!I64</f>
        <v>824318</v>
      </c>
      <c r="F7" s="377">
        <f>BPV!J64</f>
        <v>824318</v>
      </c>
      <c r="G7" s="255"/>
      <c r="H7" s="255"/>
      <c r="I7" s="255"/>
      <c r="J7" s="922"/>
      <c r="K7" s="922"/>
    </row>
    <row r="8" spans="2:11" ht="12.75">
      <c r="B8" s="145">
        <f>B7+1</f>
        <v>2</v>
      </c>
      <c r="C8" s="146" t="s">
        <v>142</v>
      </c>
      <c r="D8" s="378">
        <f>SUM(D10:D20)</f>
        <v>811945</v>
      </c>
      <c r="E8" s="378">
        <f>SUM(E10:E20)</f>
        <v>814237</v>
      </c>
      <c r="F8" s="378">
        <f>SUM(F10:F20)</f>
        <v>816633</v>
      </c>
      <c r="G8" s="255"/>
      <c r="H8" s="255"/>
      <c r="I8" s="255"/>
      <c r="J8" s="922"/>
      <c r="K8" s="922"/>
    </row>
    <row r="9" spans="2:11" ht="12.75">
      <c r="B9" s="5">
        <f>B8+1</f>
        <v>3</v>
      </c>
      <c r="C9" s="116" t="s">
        <v>177</v>
      </c>
      <c r="D9" s="379"/>
      <c r="E9" s="379"/>
      <c r="F9" s="379"/>
      <c r="G9" s="255"/>
      <c r="H9" s="255"/>
      <c r="I9" s="255"/>
      <c r="J9" s="922"/>
      <c r="K9" s="922"/>
    </row>
    <row r="10" spans="2:11" ht="12.75">
      <c r="B10" s="5">
        <f>B9+1</f>
        <v>4</v>
      </c>
      <c r="C10" s="139" t="s">
        <v>179</v>
      </c>
      <c r="D10" s="327">
        <f>'P1'!L9</f>
        <v>10119</v>
      </c>
      <c r="E10" s="327">
        <f>'P1'!L37</f>
        <v>10710</v>
      </c>
      <c r="F10" s="327">
        <f>'P1'!L65</f>
        <v>11230</v>
      </c>
      <c r="G10" s="441"/>
      <c r="H10" s="255"/>
      <c r="I10" s="442"/>
      <c r="J10" s="922"/>
      <c r="K10" s="922"/>
    </row>
    <row r="11" spans="2:11" ht="12.75">
      <c r="B11" s="5">
        <f aca="true" t="shared" si="0" ref="B11:B35">B10+1</f>
        <v>5</v>
      </c>
      <c r="C11" s="140" t="s">
        <v>178</v>
      </c>
      <c r="D11" s="327">
        <f>'P2'!L8</f>
        <v>2260</v>
      </c>
      <c r="E11" s="327">
        <f>'P2'!L26</f>
        <v>2260</v>
      </c>
      <c r="F11" s="327">
        <f>'P2'!L44</f>
        <v>2260</v>
      </c>
      <c r="G11" s="441"/>
      <c r="H11" s="255"/>
      <c r="I11" s="442"/>
      <c r="J11" s="255"/>
      <c r="K11" s="255"/>
    </row>
    <row r="12" spans="2:11" ht="12.75">
      <c r="B12" s="5">
        <f t="shared" si="0"/>
        <v>6</v>
      </c>
      <c r="C12" s="140" t="s">
        <v>250</v>
      </c>
      <c r="D12" s="327">
        <f>'P3'!K30</f>
        <v>5420</v>
      </c>
      <c r="E12" s="327">
        <f>'P3'!K51</f>
        <v>5420</v>
      </c>
      <c r="F12" s="327">
        <f>'P3'!K51</f>
        <v>5420</v>
      </c>
      <c r="G12" s="441"/>
      <c r="H12" s="255"/>
      <c r="I12" s="442"/>
      <c r="J12" s="255"/>
      <c r="K12" s="255"/>
    </row>
    <row r="13" spans="2:11" ht="12.75">
      <c r="B13" s="5">
        <f t="shared" si="0"/>
        <v>7</v>
      </c>
      <c r="C13" s="140" t="s">
        <v>251</v>
      </c>
      <c r="D13" s="328">
        <f>'P4'!J24</f>
        <v>3280</v>
      </c>
      <c r="E13" s="328">
        <f>'P4'!J24</f>
        <v>3280</v>
      </c>
      <c r="F13" s="328">
        <f>'P4'!J39</f>
        <v>3280</v>
      </c>
      <c r="G13" s="441"/>
      <c r="H13" s="255"/>
      <c r="I13" s="442"/>
      <c r="J13" s="255"/>
      <c r="K13" s="255"/>
    </row>
    <row r="14" spans="2:11" ht="12.75">
      <c r="B14" s="5">
        <f t="shared" si="0"/>
        <v>8</v>
      </c>
      <c r="C14" s="140" t="s">
        <v>252</v>
      </c>
      <c r="D14" s="328">
        <f>'P5'!K9</f>
        <v>17068</v>
      </c>
      <c r="E14" s="328">
        <f>'P5'!K26</f>
        <v>18769</v>
      </c>
      <c r="F14" s="328">
        <f>'P5'!K43</f>
        <v>20645</v>
      </c>
      <c r="G14" s="441"/>
      <c r="H14" s="255"/>
      <c r="I14" s="442"/>
      <c r="J14" s="255"/>
      <c r="K14" s="255"/>
    </row>
    <row r="15" spans="2:11" ht="12.75">
      <c r="B15" s="5">
        <f t="shared" si="0"/>
        <v>9</v>
      </c>
      <c r="C15" s="464" t="s">
        <v>253</v>
      </c>
      <c r="D15" s="328">
        <f>'P6'!K28</f>
        <v>2820</v>
      </c>
      <c r="E15" s="328">
        <f>'P6'!K28</f>
        <v>2820</v>
      </c>
      <c r="F15" s="328">
        <f>'P6'!K47</f>
        <v>2820</v>
      </c>
      <c r="G15" s="441"/>
      <c r="H15" s="255"/>
      <c r="I15" s="442"/>
      <c r="J15" s="255"/>
      <c r="K15" s="255"/>
    </row>
    <row r="16" spans="2:11" ht="12.75">
      <c r="B16" s="5">
        <f t="shared" si="0"/>
        <v>10</v>
      </c>
      <c r="C16" s="464" t="s">
        <v>254</v>
      </c>
      <c r="D16" s="328">
        <f>'P7'!J10</f>
        <v>403426</v>
      </c>
      <c r="E16" s="328">
        <f>'P7'!J45</f>
        <v>403426</v>
      </c>
      <c r="F16" s="328">
        <f>'P7'!J81</f>
        <v>403426</v>
      </c>
      <c r="G16" s="441"/>
      <c r="H16" s="255"/>
      <c r="I16" s="442"/>
      <c r="J16" s="255"/>
      <c r="K16" s="255"/>
    </row>
    <row r="17" spans="2:11" ht="12.75">
      <c r="B17" s="5">
        <f t="shared" si="0"/>
        <v>11</v>
      </c>
      <c r="C17" s="464" t="s">
        <v>255</v>
      </c>
      <c r="D17" s="328">
        <f>'P8'!K10</f>
        <v>3990</v>
      </c>
      <c r="E17" s="328">
        <f>'P8'!K24</f>
        <v>3990</v>
      </c>
      <c r="F17" s="328">
        <f>'P8'!K38</f>
        <v>3990</v>
      </c>
      <c r="G17" s="441"/>
      <c r="H17" s="255"/>
      <c r="I17" s="442"/>
      <c r="J17" s="255"/>
      <c r="K17" s="255"/>
    </row>
    <row r="18" spans="2:11" ht="12.75">
      <c r="B18" s="5">
        <f t="shared" si="0"/>
        <v>12</v>
      </c>
      <c r="C18" s="464" t="s">
        <v>256</v>
      </c>
      <c r="D18" s="328">
        <f>'P9'!J9</f>
        <v>3650</v>
      </c>
      <c r="E18" s="328">
        <f>'P9'!J21</f>
        <v>3650</v>
      </c>
      <c r="F18" s="328">
        <f>'P9'!J32</f>
        <v>3650</v>
      </c>
      <c r="G18" s="441"/>
      <c r="H18" s="255"/>
      <c r="I18" s="442"/>
      <c r="J18" s="255"/>
      <c r="K18" s="255"/>
    </row>
    <row r="19" spans="2:11" ht="12.75">
      <c r="B19" s="5">
        <f t="shared" si="0"/>
        <v>13</v>
      </c>
      <c r="C19" s="464" t="s">
        <v>257</v>
      </c>
      <c r="D19" s="328">
        <f>'P10'!J9</f>
        <v>9576</v>
      </c>
      <c r="E19" s="328">
        <f>'P10'!J32</f>
        <v>9576</v>
      </c>
      <c r="F19" s="328">
        <f>'P10'!J56</f>
        <v>9576</v>
      </c>
      <c r="G19" s="441"/>
      <c r="H19" s="255"/>
      <c r="I19" s="442"/>
      <c r="J19" s="255"/>
      <c r="K19" s="255"/>
    </row>
    <row r="20" spans="2:11" ht="12.75">
      <c r="B20" s="5">
        <v>14</v>
      </c>
      <c r="C20" s="464" t="s">
        <v>454</v>
      </c>
      <c r="D20" s="328">
        <f>'P11'!K9</f>
        <v>350336</v>
      </c>
      <c r="E20" s="328">
        <f>'P11'!K37</f>
        <v>350336</v>
      </c>
      <c r="F20" s="328">
        <f>'P11'!K66</f>
        <v>350336</v>
      </c>
      <c r="G20" s="441"/>
      <c r="H20" s="255"/>
      <c r="I20" s="442"/>
      <c r="J20" s="255"/>
      <c r="K20" s="255"/>
    </row>
    <row r="21" spans="2:11" ht="12.75">
      <c r="B21" s="145">
        <f>B20+1</f>
        <v>15</v>
      </c>
      <c r="C21" s="147" t="s">
        <v>143</v>
      </c>
      <c r="D21" s="329"/>
      <c r="E21" s="329"/>
      <c r="F21" s="329"/>
      <c r="G21" s="441"/>
      <c r="H21" s="255"/>
      <c r="I21" s="442"/>
      <c r="J21" s="255"/>
      <c r="K21" s="255"/>
    </row>
    <row r="22" spans="2:11" ht="12.75">
      <c r="B22" s="145">
        <f t="shared" si="0"/>
        <v>16</v>
      </c>
      <c r="C22" s="148" t="s">
        <v>144</v>
      </c>
      <c r="D22" s="377">
        <f>D7-D8</f>
        <v>12373</v>
      </c>
      <c r="E22" s="377">
        <f>E7-E8</f>
        <v>10081</v>
      </c>
      <c r="F22" s="377">
        <f>F7-F8</f>
        <v>7685</v>
      </c>
      <c r="G22" s="441"/>
      <c r="H22" s="255"/>
      <c r="I22" s="441"/>
      <c r="J22" s="255"/>
      <c r="K22" s="255"/>
    </row>
    <row r="23" spans="2:11" ht="12.75">
      <c r="B23" s="141">
        <f t="shared" si="0"/>
        <v>17</v>
      </c>
      <c r="C23" s="142" t="s">
        <v>146</v>
      </c>
      <c r="D23" s="380">
        <f>KPV!G25</f>
        <v>525969</v>
      </c>
      <c r="E23" s="380">
        <f>KPV!H25</f>
        <v>1005819</v>
      </c>
      <c r="F23" s="380">
        <f>KPV!I25</f>
        <v>9999</v>
      </c>
      <c r="G23" s="255"/>
      <c r="H23" s="255"/>
      <c r="I23" s="255"/>
      <c r="J23" s="255"/>
      <c r="K23" s="255"/>
    </row>
    <row r="24" spans="2:12" ht="12.75">
      <c r="B24" s="141">
        <f t="shared" si="0"/>
        <v>18</v>
      </c>
      <c r="C24" s="142" t="s">
        <v>147</v>
      </c>
      <c r="D24" s="380">
        <f>SUM(D26:D35)</f>
        <v>515970</v>
      </c>
      <c r="E24" s="380">
        <f>SUM(E26:E35)</f>
        <v>995820</v>
      </c>
      <c r="F24" s="380">
        <f>SUM(F26:F35)</f>
        <v>0</v>
      </c>
      <c r="G24" s="255"/>
      <c r="H24" s="255"/>
      <c r="I24" s="270"/>
      <c r="J24" s="270"/>
      <c r="K24" s="270"/>
      <c r="L24" s="270"/>
    </row>
    <row r="25" spans="2:12" ht="12.75">
      <c r="B25" s="5">
        <f t="shared" si="0"/>
        <v>19</v>
      </c>
      <c r="C25" s="116" t="s">
        <v>177</v>
      </c>
      <c r="D25" s="330"/>
      <c r="E25" s="330"/>
      <c r="F25" s="330"/>
      <c r="G25" s="255"/>
      <c r="H25" s="255"/>
      <c r="I25" s="270"/>
      <c r="J25" s="270"/>
      <c r="K25" s="270"/>
      <c r="L25" s="270"/>
    </row>
    <row r="26" spans="2:12" ht="12.75">
      <c r="B26" s="5">
        <f t="shared" si="0"/>
        <v>20</v>
      </c>
      <c r="C26" s="139" t="s">
        <v>179</v>
      </c>
      <c r="D26" s="331">
        <f>'P1'!O9</f>
        <v>0</v>
      </c>
      <c r="E26" s="331">
        <f>'P1'!O37</f>
        <v>0</v>
      </c>
      <c r="F26" s="331">
        <f>'P1'!O65</f>
        <v>0</v>
      </c>
      <c r="G26" s="255"/>
      <c r="H26" s="255"/>
      <c r="I26" s="270"/>
      <c r="J26" s="270"/>
      <c r="K26" s="270"/>
      <c r="L26" s="270"/>
    </row>
    <row r="27" spans="2:12" ht="12.75">
      <c r="B27" s="5">
        <f t="shared" si="0"/>
        <v>21</v>
      </c>
      <c r="C27" s="140" t="s">
        <v>178</v>
      </c>
      <c r="D27" s="408">
        <f>'P2'!R8</f>
        <v>0</v>
      </c>
      <c r="E27" s="408">
        <f>'P2'!R26</f>
        <v>0</v>
      </c>
      <c r="F27" s="408">
        <f>'P2'!R44</f>
        <v>0</v>
      </c>
      <c r="G27" s="255"/>
      <c r="H27" s="255"/>
      <c r="I27" s="270"/>
      <c r="J27" s="270"/>
      <c r="K27" s="270"/>
      <c r="L27" s="270"/>
    </row>
    <row r="28" spans="2:12" ht="12.75">
      <c r="B28" s="5">
        <f t="shared" si="0"/>
        <v>22</v>
      </c>
      <c r="C28" s="140" t="s">
        <v>250</v>
      </c>
      <c r="D28" s="408">
        <f>'P3'!P9</f>
        <v>0</v>
      </c>
      <c r="E28" s="408">
        <f>'P3'!P30</f>
        <v>0</v>
      </c>
      <c r="F28" s="408">
        <f>'P3'!P51</f>
        <v>0</v>
      </c>
      <c r="G28" s="255"/>
      <c r="H28" s="255"/>
      <c r="I28" s="270"/>
      <c r="J28" s="270"/>
      <c r="K28" s="270"/>
      <c r="L28" s="270"/>
    </row>
    <row r="29" spans="2:12" ht="12.75">
      <c r="B29" s="5">
        <f t="shared" si="0"/>
        <v>23</v>
      </c>
      <c r="C29" s="140" t="s">
        <v>251</v>
      </c>
      <c r="D29" s="408">
        <f>'P4'!L9</f>
        <v>0</v>
      </c>
      <c r="E29" s="408">
        <v>0</v>
      </c>
      <c r="F29" s="408">
        <v>0</v>
      </c>
      <c r="G29" s="255"/>
      <c r="H29" s="255"/>
      <c r="I29" s="270"/>
      <c r="J29" s="270"/>
      <c r="K29" s="270"/>
      <c r="L29" s="270"/>
    </row>
    <row r="30" spans="2:12" ht="12.75">
      <c r="B30" s="5">
        <f t="shared" si="0"/>
        <v>24</v>
      </c>
      <c r="C30" s="140" t="s">
        <v>252</v>
      </c>
      <c r="D30" s="408">
        <f>'P5'!N9</f>
        <v>165970</v>
      </c>
      <c r="E30" s="408">
        <f>'P5'!N26</f>
        <v>995820</v>
      </c>
      <c r="F30" s="408">
        <f>'P5'!N43</f>
        <v>0</v>
      </c>
      <c r="G30" s="255"/>
      <c r="H30" s="255"/>
      <c r="I30" s="270"/>
      <c r="J30" s="270"/>
      <c r="K30" s="270"/>
      <c r="L30" s="270"/>
    </row>
    <row r="31" spans="2:12" ht="12.75">
      <c r="B31" s="5">
        <f t="shared" si="0"/>
        <v>25</v>
      </c>
      <c r="C31" s="464" t="s">
        <v>253</v>
      </c>
      <c r="D31" s="408">
        <f>'P6'!Q9</f>
        <v>350000</v>
      </c>
      <c r="E31" s="408">
        <f>'P6'!Q28</f>
        <v>0</v>
      </c>
      <c r="F31" s="408">
        <f>'P6'!Q47</f>
        <v>0</v>
      </c>
      <c r="G31" s="255"/>
      <c r="H31" s="255"/>
      <c r="I31" s="270"/>
      <c r="J31" s="270"/>
      <c r="K31" s="270"/>
      <c r="L31" s="270"/>
    </row>
    <row r="32" spans="2:12" ht="12.75">
      <c r="B32" s="5">
        <f t="shared" si="0"/>
        <v>26</v>
      </c>
      <c r="C32" s="464" t="s">
        <v>254</v>
      </c>
      <c r="D32" s="408">
        <f>'P7'!Q10</f>
        <v>0</v>
      </c>
      <c r="E32" s="408">
        <f>'P7'!Q45</f>
        <v>0</v>
      </c>
      <c r="F32" s="408">
        <f>'P7'!Q81</f>
        <v>0</v>
      </c>
      <c r="G32" s="255"/>
      <c r="H32" s="255"/>
      <c r="I32" s="270"/>
      <c r="J32" s="270"/>
      <c r="K32" s="270"/>
      <c r="L32" s="270"/>
    </row>
    <row r="33" spans="2:11" ht="12.75">
      <c r="B33" s="5">
        <f t="shared" si="0"/>
        <v>27</v>
      </c>
      <c r="C33" s="464" t="s">
        <v>255</v>
      </c>
      <c r="D33" s="408">
        <f>'P8'!P10</f>
        <v>0</v>
      </c>
      <c r="E33" s="408">
        <f>'P8'!P24</f>
        <v>0</v>
      </c>
      <c r="F33" s="408">
        <f>'P8'!P38</f>
        <v>0</v>
      </c>
      <c r="G33" s="255"/>
      <c r="H33" s="255"/>
      <c r="I33" s="255"/>
      <c r="J33" s="255"/>
      <c r="K33" s="255"/>
    </row>
    <row r="34" spans="2:11" ht="12.75">
      <c r="B34" s="5">
        <f t="shared" si="0"/>
        <v>28</v>
      </c>
      <c r="C34" s="464" t="s">
        <v>256</v>
      </c>
      <c r="D34" s="408">
        <f>'P9'!Q9</f>
        <v>0</v>
      </c>
      <c r="E34" s="408">
        <f>'P9'!Q21</f>
        <v>0</v>
      </c>
      <c r="F34" s="408">
        <f>'P9'!Q32</f>
        <v>0</v>
      </c>
      <c r="G34" s="255"/>
      <c r="H34" s="255"/>
      <c r="I34" s="255"/>
      <c r="J34" s="255"/>
      <c r="K34" s="255"/>
    </row>
    <row r="35" spans="2:11" ht="12.75">
      <c r="B35" s="5">
        <f t="shared" si="0"/>
        <v>29</v>
      </c>
      <c r="C35" s="464" t="s">
        <v>257</v>
      </c>
      <c r="D35" s="408">
        <f>'P10'!P32</f>
        <v>0</v>
      </c>
      <c r="E35" s="408">
        <f>'P10'!P32</f>
        <v>0</v>
      </c>
      <c r="F35" s="408">
        <f>'P10'!P56</f>
        <v>0</v>
      </c>
      <c r="G35" s="255"/>
      <c r="H35" s="255"/>
      <c r="I35" s="255"/>
      <c r="J35" s="255"/>
      <c r="K35" s="255"/>
    </row>
    <row r="36" spans="2:11" ht="12.75">
      <c r="B36" s="912">
        <v>30</v>
      </c>
      <c r="C36" s="913" t="s">
        <v>143</v>
      </c>
      <c r="D36" s="914"/>
      <c r="E36" s="914"/>
      <c r="F36" s="914"/>
      <c r="G36" s="255"/>
      <c r="H36" s="255"/>
      <c r="I36" s="255"/>
      <c r="J36" s="255"/>
      <c r="K36" s="255"/>
    </row>
    <row r="37" spans="2:11" ht="12.75">
      <c r="B37" s="912">
        <f>B36+1</f>
        <v>31</v>
      </c>
      <c r="C37" s="915" t="s">
        <v>148</v>
      </c>
      <c r="D37" s="916">
        <f>D23-D24</f>
        <v>9999</v>
      </c>
      <c r="E37" s="916">
        <f>E23-E24</f>
        <v>9999</v>
      </c>
      <c r="F37" s="916">
        <f>F23-F24</f>
        <v>9999</v>
      </c>
      <c r="G37" s="255"/>
      <c r="H37" s="255"/>
      <c r="I37" s="255"/>
      <c r="J37" s="255"/>
      <c r="K37" s="255"/>
    </row>
    <row r="38" spans="2:11" ht="12.75">
      <c r="B38" s="5">
        <f>B37+1</f>
        <v>32</v>
      </c>
      <c r="C38" s="117" t="s">
        <v>149</v>
      </c>
      <c r="D38" s="381">
        <f aca="true" t="shared" si="1" ref="D38:F39">D7+D23</f>
        <v>1350287</v>
      </c>
      <c r="E38" s="381">
        <f t="shared" si="1"/>
        <v>1830137</v>
      </c>
      <c r="F38" s="381">
        <f t="shared" si="1"/>
        <v>834317</v>
      </c>
      <c r="G38" s="255"/>
      <c r="H38" s="255"/>
      <c r="I38" s="255"/>
      <c r="J38" s="255"/>
      <c r="K38" s="255"/>
    </row>
    <row r="39" spans="2:11" ht="12.75">
      <c r="B39" s="5">
        <f>B38+1</f>
        <v>33</v>
      </c>
      <c r="C39" s="118" t="s">
        <v>29</v>
      </c>
      <c r="D39" s="381">
        <f t="shared" si="1"/>
        <v>1327915</v>
      </c>
      <c r="E39" s="381">
        <f>E8+E24</f>
        <v>1810057</v>
      </c>
      <c r="F39" s="381">
        <f t="shared" si="1"/>
        <v>816633</v>
      </c>
      <c r="G39" s="255"/>
      <c r="H39" s="255"/>
      <c r="I39" s="255"/>
      <c r="J39" s="255"/>
      <c r="K39" s="255"/>
    </row>
    <row r="40" spans="2:11" ht="15.75" thickBot="1">
      <c r="B40" s="119">
        <f>B39+1</f>
        <v>34</v>
      </c>
      <c r="C40" s="120" t="s">
        <v>143</v>
      </c>
      <c r="D40" s="382">
        <f>D38-D39</f>
        <v>22372</v>
      </c>
      <c r="E40" s="382">
        <f>E38-E39</f>
        <v>20080</v>
      </c>
      <c r="F40" s="382">
        <f>F38-F39</f>
        <v>17684</v>
      </c>
      <c r="G40" s="255"/>
      <c r="H40" s="255"/>
      <c r="I40" s="255"/>
      <c r="J40" s="255"/>
      <c r="K40" s="255"/>
    </row>
    <row r="41" spans="2:11" ht="17.25" customHeight="1" thickBot="1" thickTop="1">
      <c r="B41" s="395"/>
      <c r="C41" s="397" t="s">
        <v>145</v>
      </c>
      <c r="D41" s="396"/>
      <c r="E41" s="396"/>
      <c r="F41" s="396"/>
      <c r="G41" s="255"/>
      <c r="H41" s="255"/>
      <c r="I41" s="255"/>
      <c r="J41" s="255"/>
      <c r="K41" s="255"/>
    </row>
    <row r="42" spans="2:11" ht="13.5" thickTop="1">
      <c r="B42" s="149">
        <f>B40+1</f>
        <v>35</v>
      </c>
      <c r="C42" s="150" t="s">
        <v>150</v>
      </c>
      <c r="D42" s="383">
        <f>SUM(D43:D45)</f>
        <v>80000</v>
      </c>
      <c r="E42" s="383">
        <f>SUM(E43:E45)</f>
        <v>0</v>
      </c>
      <c r="F42" s="383">
        <f>SUM(F43:F45)</f>
        <v>0</v>
      </c>
      <c r="G42" s="255"/>
      <c r="H42" s="255"/>
      <c r="I42" s="255"/>
      <c r="J42" s="255"/>
      <c r="K42" s="255"/>
    </row>
    <row r="43" spans="2:11" ht="12.75">
      <c r="B43" s="4">
        <f>B42+1</f>
        <v>36</v>
      </c>
      <c r="C43" s="116" t="s">
        <v>612</v>
      </c>
      <c r="D43" s="328">
        <v>80000</v>
      </c>
      <c r="E43" s="328"/>
      <c r="F43" s="328"/>
      <c r="G43" s="255"/>
      <c r="H43" s="255"/>
      <c r="I43" s="255"/>
      <c r="J43" s="255"/>
      <c r="K43" s="255"/>
    </row>
    <row r="44" spans="2:11" ht="12.75">
      <c r="B44" s="4">
        <f aca="true" t="shared" si="2" ref="B44:B51">B43+1</f>
        <v>37</v>
      </c>
      <c r="C44" s="314"/>
      <c r="D44" s="409"/>
      <c r="E44" s="409"/>
      <c r="F44" s="409"/>
      <c r="G44" s="255"/>
      <c r="H44" s="255"/>
      <c r="I44" s="255"/>
      <c r="J44" s="255"/>
      <c r="K44" s="255"/>
    </row>
    <row r="45" spans="2:11" ht="12.75">
      <c r="B45" s="4">
        <f t="shared" si="2"/>
        <v>38</v>
      </c>
      <c r="C45" s="314"/>
      <c r="D45" s="409"/>
      <c r="E45" s="409"/>
      <c r="F45" s="409"/>
      <c r="G45" s="255"/>
      <c r="H45" s="255"/>
      <c r="I45" s="255"/>
      <c r="J45" s="255"/>
      <c r="K45" s="255"/>
    </row>
    <row r="46" spans="2:11" ht="12.75">
      <c r="B46" s="149">
        <f>B45+1</f>
        <v>39</v>
      </c>
      <c r="C46" s="150" t="s">
        <v>151</v>
      </c>
      <c r="D46" s="383">
        <f>SUM(D47:D50)</f>
        <v>25500</v>
      </c>
      <c r="E46" s="383">
        <f>SUM(E47:E50)</f>
        <v>16000</v>
      </c>
      <c r="F46" s="383">
        <f>SUM(F47:F50)</f>
        <v>16000</v>
      </c>
      <c r="G46" s="255"/>
      <c r="H46" s="255"/>
      <c r="I46" s="255"/>
      <c r="J46" s="255"/>
      <c r="K46" s="255"/>
    </row>
    <row r="47" spans="2:11" ht="2.25" customHeight="1">
      <c r="B47" s="4">
        <f t="shared" si="2"/>
        <v>40</v>
      </c>
      <c r="C47" s="116"/>
      <c r="D47" s="384"/>
      <c r="E47" s="384"/>
      <c r="F47" s="384"/>
      <c r="G47" s="255"/>
      <c r="H47" s="255"/>
      <c r="I47" s="255"/>
      <c r="J47" s="255"/>
      <c r="K47" s="255"/>
    </row>
    <row r="48" spans="2:11" ht="12.75">
      <c r="B48" s="4">
        <f>B46+1</f>
        <v>40</v>
      </c>
      <c r="C48" s="116" t="s">
        <v>457</v>
      </c>
      <c r="D48" s="384">
        <v>9500</v>
      </c>
      <c r="E48" s="384">
        <v>16000</v>
      </c>
      <c r="F48" s="384">
        <v>16000</v>
      </c>
      <c r="G48" s="255"/>
      <c r="H48" s="255"/>
      <c r="I48" s="255"/>
      <c r="J48" s="255"/>
      <c r="K48" s="255"/>
    </row>
    <row r="49" spans="2:11" ht="12.75">
      <c r="B49" s="4">
        <f t="shared" si="2"/>
        <v>41</v>
      </c>
      <c r="C49" s="116" t="s">
        <v>611</v>
      </c>
      <c r="D49" s="384">
        <v>16000</v>
      </c>
      <c r="E49" s="384"/>
      <c r="F49" s="384"/>
      <c r="G49" s="255"/>
      <c r="H49" s="255"/>
      <c r="I49" s="255"/>
      <c r="J49" s="255"/>
      <c r="K49" s="255"/>
    </row>
    <row r="50" spans="2:11" ht="13.5" thickBot="1">
      <c r="B50" s="4">
        <f>B49+1</f>
        <v>42</v>
      </c>
      <c r="C50" s="116"/>
      <c r="D50" s="384"/>
      <c r="E50" s="384"/>
      <c r="F50" s="384"/>
      <c r="G50" s="255"/>
      <c r="H50" s="255"/>
      <c r="I50" s="255"/>
      <c r="J50" s="255"/>
      <c r="K50" s="255"/>
    </row>
    <row r="51" spans="2:11" ht="15.75" thickBot="1" thickTop="1">
      <c r="B51" s="151">
        <f t="shared" si="2"/>
        <v>43</v>
      </c>
      <c r="C51" s="152" t="s">
        <v>23</v>
      </c>
      <c r="D51" s="385">
        <f>D38+D42-D39-D46</f>
        <v>76872</v>
      </c>
      <c r="E51" s="385">
        <f>E38+E42-E39-E46</f>
        <v>4080</v>
      </c>
      <c r="F51" s="385">
        <f>F38+F42-F39-F46</f>
        <v>1684</v>
      </c>
      <c r="G51" s="255"/>
      <c r="H51" s="255"/>
      <c r="I51" s="255"/>
      <c r="J51" s="255"/>
      <c r="K51" s="255"/>
    </row>
    <row r="52" spans="2:14" ht="3.75" customHeight="1">
      <c r="B52" s="121"/>
      <c r="C52" s="122"/>
      <c r="J52" s="255"/>
      <c r="K52" s="255"/>
      <c r="L52" s="255"/>
      <c r="M52" s="255"/>
      <c r="N52" s="255"/>
    </row>
    <row r="53" spans="2:14" ht="13.5" customHeight="1">
      <c r="B53" s="123" t="s">
        <v>152</v>
      </c>
      <c r="C53" s="124"/>
      <c r="J53" s="255"/>
      <c r="K53" s="255"/>
      <c r="L53" s="255"/>
      <c r="M53" s="255"/>
      <c r="N53" s="255"/>
    </row>
    <row r="54" spans="2:14" ht="14.25" customHeight="1">
      <c r="B54" s="123" t="s">
        <v>153</v>
      </c>
      <c r="C54" s="124"/>
      <c r="J54" s="255"/>
      <c r="K54" s="255"/>
      <c r="L54" s="255"/>
      <c r="M54" s="255"/>
      <c r="N54" s="255"/>
    </row>
    <row r="55" spans="2:14" ht="13.5" customHeight="1">
      <c r="B55" s="123" t="s">
        <v>154</v>
      </c>
      <c r="C55" s="124"/>
      <c r="J55" s="255"/>
      <c r="K55" s="255"/>
      <c r="L55" s="255"/>
      <c r="M55" s="255"/>
      <c r="N55" s="255"/>
    </row>
    <row r="56" spans="2:14" ht="12.75" customHeight="1">
      <c r="B56" s="123" t="s">
        <v>155</v>
      </c>
      <c r="C56" s="124"/>
      <c r="J56" s="255"/>
      <c r="K56" s="255"/>
      <c r="L56" s="255"/>
      <c r="M56" s="255"/>
      <c r="N56" s="255"/>
    </row>
    <row r="57" spans="2:14" ht="15">
      <c r="B57" s="125"/>
      <c r="C57" s="124"/>
      <c r="J57" s="255"/>
      <c r="K57" s="255"/>
      <c r="L57" s="255"/>
      <c r="M57" s="255"/>
      <c r="N57" s="255"/>
    </row>
    <row r="58" spans="2:14" ht="15">
      <c r="B58" s="123"/>
      <c r="C58" s="124"/>
      <c r="J58" s="255"/>
      <c r="K58" s="255"/>
      <c r="L58" s="255"/>
      <c r="M58" s="255"/>
      <c r="N58" s="255"/>
    </row>
    <row r="59" spans="2:3" ht="15">
      <c r="B59" s="123"/>
      <c r="C59" s="124"/>
    </row>
    <row r="60" spans="2:3" ht="15">
      <c r="B60" s="123"/>
      <c r="C60" s="124"/>
    </row>
    <row r="61" spans="2:3" ht="15">
      <c r="B61" s="123"/>
      <c r="C61" s="124"/>
    </row>
    <row r="62" spans="2:3" ht="15">
      <c r="B62" s="123"/>
      <c r="C62" s="124"/>
    </row>
    <row r="63" spans="2:3" ht="15">
      <c r="B63" s="123"/>
      <c r="C63" s="124"/>
    </row>
    <row r="64" spans="2:3" ht="15">
      <c r="B64" s="123"/>
      <c r="C64" s="124"/>
    </row>
    <row r="65" spans="2:3" ht="15">
      <c r="B65" s="123"/>
      <c r="C65" s="124"/>
    </row>
    <row r="66" spans="2:3" ht="15">
      <c r="B66" s="123"/>
      <c r="C66" s="124"/>
    </row>
    <row r="67" spans="2:3" ht="15">
      <c r="B67" s="123"/>
      <c r="C67" s="124"/>
    </row>
    <row r="68" spans="2:3" ht="15">
      <c r="B68" s="123"/>
      <c r="C68" s="124"/>
    </row>
    <row r="69" spans="2:3" ht="15">
      <c r="B69" s="123"/>
      <c r="C69" s="124"/>
    </row>
    <row r="70" spans="2:3" ht="15">
      <c r="B70" s="123"/>
      <c r="C70" s="124"/>
    </row>
    <row r="71" spans="2:3" ht="15">
      <c r="B71" s="123"/>
      <c r="C71" s="124"/>
    </row>
    <row r="72" spans="2:3" ht="15">
      <c r="B72" s="123"/>
      <c r="C72" s="124"/>
    </row>
    <row r="73" spans="2:3" ht="15">
      <c r="B73" s="123"/>
      <c r="C73" s="124"/>
    </row>
    <row r="74" spans="2:3" ht="15">
      <c r="B74" s="123"/>
      <c r="C74" s="124"/>
    </row>
    <row r="75" spans="2:3" ht="15">
      <c r="B75" s="123"/>
      <c r="C75" s="124"/>
    </row>
    <row r="76" spans="2:3" ht="15">
      <c r="B76" s="123"/>
      <c r="C76" s="124"/>
    </row>
    <row r="77" spans="2:3" ht="15">
      <c r="B77" s="123"/>
      <c r="C77" s="124"/>
    </row>
    <row r="78" spans="2:3" ht="15">
      <c r="B78" s="123"/>
      <c r="C78" s="124"/>
    </row>
    <row r="79" spans="2:3" ht="15">
      <c r="B79" s="123"/>
      <c r="C79" s="124"/>
    </row>
    <row r="80" spans="2:3" ht="15">
      <c r="B80" s="123"/>
      <c r="C80" s="124"/>
    </row>
    <row r="81" spans="2:3" ht="15">
      <c r="B81" s="123"/>
      <c r="C81" s="124"/>
    </row>
    <row r="82" spans="2:3" ht="15">
      <c r="B82" s="123"/>
      <c r="C82" s="124"/>
    </row>
    <row r="83" spans="2:3" ht="15">
      <c r="B83" s="123"/>
      <c r="C83" s="124"/>
    </row>
    <row r="84" spans="2:3" ht="15">
      <c r="B84" s="123"/>
      <c r="C84" s="124"/>
    </row>
    <row r="85" spans="2:3" ht="15">
      <c r="B85" s="123"/>
      <c r="C85" s="124"/>
    </row>
    <row r="86" spans="2:3" ht="15">
      <c r="B86" s="123"/>
      <c r="C86" s="124"/>
    </row>
    <row r="87" spans="2:3" ht="15">
      <c r="B87" s="123"/>
      <c r="C87" s="124"/>
    </row>
    <row r="88" spans="2:3" ht="15">
      <c r="B88" s="123"/>
      <c r="C88" s="124"/>
    </row>
    <row r="89" spans="2:3" ht="15">
      <c r="B89" s="123"/>
      <c r="C89" s="124"/>
    </row>
    <row r="90" spans="2:3" ht="15">
      <c r="B90" s="123"/>
      <c r="C90" s="124"/>
    </row>
    <row r="91" spans="2:3" ht="15">
      <c r="B91" s="123"/>
      <c r="C91" s="124"/>
    </row>
    <row r="92" spans="2:3" ht="15">
      <c r="B92" s="123"/>
      <c r="C92" s="124"/>
    </row>
    <row r="93" spans="2:3" ht="15">
      <c r="B93" s="123"/>
      <c r="C93" s="124"/>
    </row>
    <row r="94" spans="2:3" ht="15">
      <c r="B94" s="123"/>
      <c r="C94" s="124"/>
    </row>
    <row r="95" spans="2:3" ht="15">
      <c r="B95" s="123"/>
      <c r="C95" s="124"/>
    </row>
    <row r="96" spans="2:3" ht="15">
      <c r="B96" s="123"/>
      <c r="C96" s="124"/>
    </row>
    <row r="97" spans="2:3" ht="15">
      <c r="B97" s="123"/>
      <c r="C97" s="124"/>
    </row>
    <row r="98" spans="2:3" ht="15">
      <c r="B98" s="123"/>
      <c r="C98" s="124"/>
    </row>
    <row r="99" spans="2:3" ht="15">
      <c r="B99" s="123"/>
      <c r="C99" s="124"/>
    </row>
    <row r="100" spans="2:3" ht="15">
      <c r="B100" s="123"/>
      <c r="C100" s="124"/>
    </row>
    <row r="101" spans="2:3" ht="15">
      <c r="B101" s="123"/>
      <c r="C101" s="124"/>
    </row>
    <row r="102" spans="2:3" ht="15">
      <c r="B102" s="123"/>
      <c r="C102" s="124"/>
    </row>
    <row r="103" spans="2:3" ht="15">
      <c r="B103" s="123"/>
      <c r="C103" s="124"/>
    </row>
    <row r="104" spans="2:3" ht="15">
      <c r="B104" s="123"/>
      <c r="C104" s="124"/>
    </row>
    <row r="105" spans="2:3" ht="15">
      <c r="B105" s="123"/>
      <c r="C105" s="124"/>
    </row>
    <row r="106" spans="2:3" ht="15">
      <c r="B106" s="123"/>
      <c r="C106" s="124"/>
    </row>
    <row r="107" spans="2:3" ht="15">
      <c r="B107" s="123"/>
      <c r="C107" s="124"/>
    </row>
    <row r="108" spans="2:3" ht="15">
      <c r="B108" s="123"/>
      <c r="C108" s="124"/>
    </row>
    <row r="109" spans="2:3" ht="15">
      <c r="B109" s="123"/>
      <c r="C109" s="124"/>
    </row>
    <row r="110" spans="2:3" ht="15">
      <c r="B110" s="123"/>
      <c r="C110" s="124"/>
    </row>
    <row r="111" spans="2:3" ht="15">
      <c r="B111" s="123"/>
      <c r="C111" s="124"/>
    </row>
    <row r="112" spans="2:3" ht="15">
      <c r="B112" s="123"/>
      <c r="C112" s="124"/>
    </row>
    <row r="113" spans="2:3" ht="15">
      <c r="B113" s="123"/>
      <c r="C113" s="124"/>
    </row>
    <row r="114" spans="2:3" ht="15">
      <c r="B114" s="123"/>
      <c r="C114" s="124"/>
    </row>
    <row r="115" spans="2:3" ht="15">
      <c r="B115" s="123"/>
      <c r="C115" s="124"/>
    </row>
    <row r="116" ht="13.5" thickBot="1"/>
    <row r="117" spans="2:3" ht="13.5" thickBot="1">
      <c r="B117" s="126"/>
      <c r="C117" s="127" t="s">
        <v>156</v>
      </c>
    </row>
    <row r="118" spans="2:3" ht="12.75">
      <c r="B118" s="128">
        <v>1</v>
      </c>
      <c r="C118" s="129" t="s">
        <v>157</v>
      </c>
    </row>
    <row r="119" spans="2:3" ht="12.75">
      <c r="B119" s="3">
        <v>2</v>
      </c>
      <c r="C119" s="130" t="s">
        <v>158</v>
      </c>
    </row>
    <row r="120" spans="2:3" ht="12.75">
      <c r="B120" s="131">
        <v>3</v>
      </c>
      <c r="C120" s="132" t="s">
        <v>159</v>
      </c>
    </row>
    <row r="121" spans="2:3" ht="12.75">
      <c r="B121" s="3">
        <v>4</v>
      </c>
      <c r="C121" s="130" t="s">
        <v>160</v>
      </c>
    </row>
    <row r="122" spans="2:3" ht="12.75">
      <c r="B122" s="131">
        <v>5</v>
      </c>
      <c r="C122" s="132" t="s">
        <v>161</v>
      </c>
    </row>
    <row r="123" spans="2:3" ht="12.75">
      <c r="B123" s="3">
        <v>6</v>
      </c>
      <c r="C123" s="130" t="s">
        <v>162</v>
      </c>
    </row>
    <row r="124" spans="2:3" ht="12.75">
      <c r="B124" s="131">
        <v>7</v>
      </c>
      <c r="C124" s="132" t="s">
        <v>163</v>
      </c>
    </row>
    <row r="125" spans="2:3" ht="12.75">
      <c r="B125" s="3">
        <v>8</v>
      </c>
      <c r="C125" s="130" t="s">
        <v>165</v>
      </c>
    </row>
    <row r="126" spans="2:3" ht="12.75">
      <c r="B126" s="131">
        <v>9</v>
      </c>
      <c r="C126" s="132" t="s">
        <v>166</v>
      </c>
    </row>
    <row r="127" spans="2:3" ht="12.75">
      <c r="B127" s="3">
        <v>10</v>
      </c>
      <c r="C127" s="130" t="s">
        <v>167</v>
      </c>
    </row>
    <row r="128" spans="2:3" ht="12.75">
      <c r="B128" s="3"/>
      <c r="C128" s="133" t="s">
        <v>168</v>
      </c>
    </row>
    <row r="129" spans="2:3" ht="13.5" thickBot="1">
      <c r="B129" s="134"/>
      <c r="C129" s="135" t="s">
        <v>169</v>
      </c>
    </row>
    <row r="132" spans="2:3" ht="12.75">
      <c r="B132" s="136"/>
      <c r="C132" s="137" t="s">
        <v>170</v>
      </c>
    </row>
    <row r="133" spans="2:3" ht="12.75">
      <c r="B133" s="136"/>
      <c r="C133" s="136" t="s">
        <v>171</v>
      </c>
    </row>
    <row r="134" spans="2:3" ht="12.75">
      <c r="B134" s="138">
        <v>1</v>
      </c>
      <c r="C134" s="138" t="s">
        <v>172</v>
      </c>
    </row>
    <row r="135" spans="2:3" ht="12.75">
      <c r="B135" s="136"/>
      <c r="C135" s="136"/>
    </row>
    <row r="136" spans="2:3" ht="12.75">
      <c r="B136" s="138">
        <v>2</v>
      </c>
      <c r="C136" s="138" t="s">
        <v>173</v>
      </c>
    </row>
    <row r="137" spans="2:3" ht="12.75">
      <c r="B137" s="136"/>
      <c r="C137" s="136" t="s">
        <v>174</v>
      </c>
    </row>
    <row r="138" spans="2:3" ht="12.75">
      <c r="B138" s="136"/>
      <c r="C138" s="136" t="s">
        <v>175</v>
      </c>
    </row>
    <row r="139" spans="2:3" ht="12.75">
      <c r="B139" s="136"/>
      <c r="C139" s="136" t="s">
        <v>176</v>
      </c>
    </row>
    <row r="140" spans="2:3" ht="12.75">
      <c r="B140" s="136"/>
      <c r="C140" s="136"/>
    </row>
    <row r="141" spans="2:3" ht="12.75">
      <c r="B141" s="136"/>
      <c r="C141" s="136"/>
    </row>
    <row r="142" spans="2:3" ht="12.75">
      <c r="B142" s="136"/>
      <c r="C142" s="136"/>
    </row>
  </sheetData>
  <sheetProtection/>
  <mergeCells count="1">
    <mergeCell ref="B3:C6"/>
  </mergeCells>
  <printOptions/>
  <pageMargins left="0.9055118110236221" right="0.4724409448818898" top="0.8661417322834646" bottom="0.1968503937007874" header="0.31496062992125984" footer="0.1968503937007874"/>
  <pageSetup fitToHeight="1" fitToWidth="1"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112"/>
  <sheetViews>
    <sheetView zoomScale="90" zoomScaleNormal="90" zoomScalePageLayoutView="0" workbookViewId="0" topLeftCell="A1">
      <selection activeCell="A1" sqref="A1:J64"/>
    </sheetView>
  </sheetViews>
  <sheetFormatPr defaultColWidth="9.140625" defaultRowHeight="12.75"/>
  <cols>
    <col min="1" max="1" width="3.8515625" style="0" customWidth="1"/>
    <col min="2" max="2" width="3.57421875" style="81" customWidth="1"/>
    <col min="3" max="3" width="5.140625" style="82" customWidth="1"/>
    <col min="4" max="4" width="4.140625" style="82" customWidth="1"/>
    <col min="5" max="5" width="4.57421875" style="82" customWidth="1"/>
    <col min="6" max="6" width="3.57421875" style="81" customWidth="1"/>
    <col min="7" max="7" width="40.8515625" style="81" customWidth="1"/>
    <col min="9" max="9" width="9.8515625" style="494" bestFit="1" customWidth="1"/>
    <col min="11" max="11" width="9.8515625" style="933" bestFit="1" customWidth="1"/>
    <col min="13" max="13" width="10.28125" style="933" bestFit="1" customWidth="1"/>
    <col min="14" max="14" width="10.7109375" style="0" bestFit="1" customWidth="1"/>
  </cols>
  <sheetData>
    <row r="1" spans="2:13" ht="18">
      <c r="B1" s="461" t="s">
        <v>613</v>
      </c>
      <c r="C1" s="461"/>
      <c r="D1" s="461"/>
      <c r="E1" s="461"/>
      <c r="F1" s="461"/>
      <c r="G1" s="461"/>
      <c r="H1" s="461"/>
      <c r="I1" s="492"/>
      <c r="J1" s="461"/>
      <c r="K1" s="932"/>
      <c r="L1" s="461"/>
      <c r="M1" s="932"/>
    </row>
    <row r="2" spans="2:13" ht="15.75" thickBot="1">
      <c r="B2" s="462"/>
      <c r="C2" s="462"/>
      <c r="D2" s="462"/>
      <c r="E2" s="462"/>
      <c r="F2" s="462"/>
      <c r="G2" s="462"/>
      <c r="H2" s="463"/>
      <c r="I2" s="493"/>
      <c r="J2" s="463"/>
      <c r="K2" s="1185"/>
      <c r="L2" s="1186"/>
      <c r="M2" s="1185"/>
    </row>
    <row r="3" spans="2:13" ht="12.75" customHeight="1">
      <c r="B3" s="1376" t="s">
        <v>614</v>
      </c>
      <c r="C3" s="1377"/>
      <c r="D3" s="1377"/>
      <c r="E3" s="1377"/>
      <c r="F3" s="1377"/>
      <c r="G3" s="1378"/>
      <c r="H3" s="356"/>
      <c r="I3" s="356"/>
      <c r="J3" s="356"/>
      <c r="K3" s="1187"/>
      <c r="L3" s="186"/>
      <c r="M3" s="186"/>
    </row>
    <row r="4" spans="2:13" ht="12.75" customHeight="1">
      <c r="B4" s="1379"/>
      <c r="C4" s="1380"/>
      <c r="D4" s="1380"/>
      <c r="E4" s="1380"/>
      <c r="F4" s="1380"/>
      <c r="G4" s="1381"/>
      <c r="H4" s="357"/>
      <c r="I4" s="357"/>
      <c r="J4" s="357"/>
      <c r="K4"/>
      <c r="M4"/>
    </row>
    <row r="5" spans="2:13" ht="12.75">
      <c r="B5" s="338"/>
      <c r="C5" s="339" t="s">
        <v>42</v>
      </c>
      <c r="D5" s="339" t="s">
        <v>43</v>
      </c>
      <c r="E5" s="339" t="s">
        <v>44</v>
      </c>
      <c r="F5" s="340"/>
      <c r="G5" s="341"/>
      <c r="H5" s="358" t="s">
        <v>41</v>
      </c>
      <c r="I5" s="358" t="s">
        <v>41</v>
      </c>
      <c r="J5" s="358" t="s">
        <v>41</v>
      </c>
      <c r="K5"/>
      <c r="M5"/>
    </row>
    <row r="6" spans="2:13" ht="13.5" thickBot="1">
      <c r="B6" s="342"/>
      <c r="C6" s="343"/>
      <c r="D6" s="344"/>
      <c r="E6" s="343" t="s">
        <v>45</v>
      </c>
      <c r="F6" s="253" t="s">
        <v>46</v>
      </c>
      <c r="G6" s="313"/>
      <c r="H6" s="359" t="s">
        <v>118</v>
      </c>
      <c r="I6" s="359" t="s">
        <v>249</v>
      </c>
      <c r="J6" s="359" t="s">
        <v>541</v>
      </c>
      <c r="K6"/>
      <c r="M6"/>
    </row>
    <row r="7" spans="2:13" ht="13.5" thickTop="1">
      <c r="B7" s="36">
        <v>1</v>
      </c>
      <c r="C7" s="299" t="s">
        <v>47</v>
      </c>
      <c r="D7" s="300"/>
      <c r="E7" s="301"/>
      <c r="F7" s="302" t="s">
        <v>48</v>
      </c>
      <c r="G7" s="303"/>
      <c r="H7" s="360">
        <f>H8+H10+H16</f>
        <v>467242</v>
      </c>
      <c r="I7" s="360">
        <f>I8+I10+I16</f>
        <v>467242</v>
      </c>
      <c r="J7" s="360">
        <f>J8+J10+J16</f>
        <v>467242</v>
      </c>
      <c r="K7"/>
      <c r="M7"/>
    </row>
    <row r="8" spans="2:13" ht="12.75">
      <c r="B8" s="37">
        <v>2</v>
      </c>
      <c r="C8" s="40" t="s">
        <v>49</v>
      </c>
      <c r="D8" s="41"/>
      <c r="E8" s="42"/>
      <c r="F8" s="43" t="s">
        <v>50</v>
      </c>
      <c r="G8" s="88"/>
      <c r="H8" s="362">
        <f>H9</f>
        <v>386000</v>
      </c>
      <c r="I8" s="362">
        <f>I9</f>
        <v>386000</v>
      </c>
      <c r="J8" s="362">
        <f>J9</f>
        <v>386000</v>
      </c>
      <c r="K8"/>
      <c r="M8"/>
    </row>
    <row r="9" spans="2:13" ht="12.75">
      <c r="B9" s="37">
        <v>3</v>
      </c>
      <c r="C9" s="40"/>
      <c r="D9" s="41" t="s">
        <v>51</v>
      </c>
      <c r="E9" s="42" t="s">
        <v>52</v>
      </c>
      <c r="F9" s="13" t="s">
        <v>53</v>
      </c>
      <c r="G9" s="88"/>
      <c r="H9" s="363">
        <v>386000</v>
      </c>
      <c r="I9" s="363">
        <v>386000</v>
      </c>
      <c r="J9" s="363">
        <v>386000</v>
      </c>
      <c r="K9"/>
      <c r="M9"/>
    </row>
    <row r="10" spans="2:13" ht="12.75">
      <c r="B10" s="37">
        <v>4</v>
      </c>
      <c r="C10" s="40" t="s">
        <v>54</v>
      </c>
      <c r="D10" s="45"/>
      <c r="E10" s="47"/>
      <c r="F10" s="43" t="s">
        <v>55</v>
      </c>
      <c r="G10" s="89"/>
      <c r="H10" s="365">
        <f>H11</f>
        <v>40503</v>
      </c>
      <c r="I10" s="365">
        <f>I11</f>
        <v>40503</v>
      </c>
      <c r="J10" s="365">
        <f>J11</f>
        <v>40503</v>
      </c>
      <c r="K10"/>
      <c r="L10" s="83"/>
      <c r="M10"/>
    </row>
    <row r="11" spans="2:13" ht="12.75">
      <c r="B11" s="37">
        <v>5</v>
      </c>
      <c r="C11" s="44"/>
      <c r="D11" s="45" t="s">
        <v>56</v>
      </c>
      <c r="E11" s="47"/>
      <c r="F11" s="13" t="s">
        <v>57</v>
      </c>
      <c r="G11" s="89"/>
      <c r="H11" s="366">
        <f>H12+H13+H14</f>
        <v>40503</v>
      </c>
      <c r="I11" s="366">
        <f>I12+I13+I14</f>
        <v>40503</v>
      </c>
      <c r="J11" s="366">
        <f>J12+J13+J14</f>
        <v>40503</v>
      </c>
      <c r="K11"/>
      <c r="M11"/>
    </row>
    <row r="12" spans="2:13" ht="12.75">
      <c r="B12" s="37">
        <v>6</v>
      </c>
      <c r="C12" s="44"/>
      <c r="D12" s="45"/>
      <c r="E12" s="47" t="s">
        <v>58</v>
      </c>
      <c r="F12" s="39" t="s">
        <v>59</v>
      </c>
      <c r="G12" s="89"/>
      <c r="H12" s="367">
        <v>39692</v>
      </c>
      <c r="I12" s="367">
        <v>39692</v>
      </c>
      <c r="J12" s="367">
        <v>39692</v>
      </c>
      <c r="K12"/>
      <c r="M12"/>
    </row>
    <row r="13" spans="2:13" ht="12.75">
      <c r="B13" s="37">
        <v>7</v>
      </c>
      <c r="C13" s="44"/>
      <c r="D13" s="45"/>
      <c r="E13" s="47" t="s">
        <v>60</v>
      </c>
      <c r="F13" s="39" t="s">
        <v>61</v>
      </c>
      <c r="G13" s="89"/>
      <c r="H13" s="367">
        <v>811</v>
      </c>
      <c r="I13" s="367">
        <v>811</v>
      </c>
      <c r="J13" s="367">
        <v>811</v>
      </c>
      <c r="K13"/>
      <c r="M13"/>
    </row>
    <row r="14" spans="2:13" ht="12.75">
      <c r="B14" s="37">
        <v>8</v>
      </c>
      <c r="C14" s="44"/>
      <c r="D14" s="45"/>
      <c r="E14" s="47"/>
      <c r="F14" s="39"/>
      <c r="G14" s="89"/>
      <c r="H14" s="367"/>
      <c r="I14" s="367"/>
      <c r="J14" s="367"/>
      <c r="K14"/>
      <c r="M14"/>
    </row>
    <row r="15" spans="2:13" ht="12.75">
      <c r="B15" s="37">
        <v>9</v>
      </c>
      <c r="C15" s="48"/>
      <c r="D15" s="45"/>
      <c r="E15" s="47"/>
      <c r="F15" s="49"/>
      <c r="G15" s="89"/>
      <c r="H15" s="368"/>
      <c r="I15" s="368"/>
      <c r="J15" s="368"/>
      <c r="K15"/>
      <c r="M15"/>
    </row>
    <row r="16" spans="2:13" ht="12.75">
      <c r="B16" s="37">
        <v>10</v>
      </c>
      <c r="C16" s="40" t="s">
        <v>62</v>
      </c>
      <c r="D16" s="45"/>
      <c r="E16" s="47"/>
      <c r="F16" s="43" t="s">
        <v>63</v>
      </c>
      <c r="G16" s="89"/>
      <c r="H16" s="365">
        <f>SUM(H17:H20)</f>
        <v>40739</v>
      </c>
      <c r="I16" s="365">
        <f>SUM(I17:I20)</f>
        <v>40739</v>
      </c>
      <c r="J16" s="365">
        <f>SUM(J17:J20)</f>
        <v>40739</v>
      </c>
      <c r="K16"/>
      <c r="M16"/>
    </row>
    <row r="17" spans="2:13" ht="12.75">
      <c r="B17" s="37">
        <v>11</v>
      </c>
      <c r="C17" s="40"/>
      <c r="D17" s="45" t="s">
        <v>64</v>
      </c>
      <c r="E17" s="47" t="s">
        <v>58</v>
      </c>
      <c r="F17" s="449" t="s">
        <v>240</v>
      </c>
      <c r="G17" s="89"/>
      <c r="H17" s="450">
        <v>1214</v>
      </c>
      <c r="I17" s="450">
        <v>1214</v>
      </c>
      <c r="J17" s="450">
        <v>1214</v>
      </c>
      <c r="K17"/>
      <c r="M17"/>
    </row>
    <row r="18" spans="2:13" ht="12.75">
      <c r="B18" s="37">
        <v>12</v>
      </c>
      <c r="C18" s="283"/>
      <c r="D18" s="6" t="s">
        <v>64</v>
      </c>
      <c r="E18" s="12" t="s">
        <v>65</v>
      </c>
      <c r="F18" s="39" t="s">
        <v>66</v>
      </c>
      <c r="G18" s="87"/>
      <c r="H18" s="366">
        <v>48</v>
      </c>
      <c r="I18" s="366">
        <v>48</v>
      </c>
      <c r="J18" s="366">
        <v>48</v>
      </c>
      <c r="K18"/>
      <c r="M18"/>
    </row>
    <row r="19" spans="2:13" ht="12.75">
      <c r="B19" s="37">
        <v>13</v>
      </c>
      <c r="C19" s="283"/>
      <c r="D19" s="6" t="s">
        <v>64</v>
      </c>
      <c r="E19" s="12" t="s">
        <v>67</v>
      </c>
      <c r="F19" s="39" t="s">
        <v>18</v>
      </c>
      <c r="G19" s="87"/>
      <c r="H19" s="366">
        <v>20577</v>
      </c>
      <c r="I19" s="366">
        <v>20577</v>
      </c>
      <c r="J19" s="366">
        <v>20577</v>
      </c>
      <c r="K19"/>
      <c r="L19" s="83"/>
      <c r="M19"/>
    </row>
    <row r="20" spans="2:13" ht="12.75">
      <c r="B20" s="37">
        <v>14</v>
      </c>
      <c r="C20" s="44"/>
      <c r="D20" s="45" t="s">
        <v>64</v>
      </c>
      <c r="E20" s="47" t="s">
        <v>455</v>
      </c>
      <c r="F20" s="54" t="s">
        <v>456</v>
      </c>
      <c r="G20" s="89"/>
      <c r="H20" s="364">
        <v>18900</v>
      </c>
      <c r="I20" s="364">
        <v>18900</v>
      </c>
      <c r="J20" s="364">
        <v>18900</v>
      </c>
      <c r="K20"/>
      <c r="M20"/>
    </row>
    <row r="21" spans="2:13" ht="12.75">
      <c r="B21" s="37">
        <v>15</v>
      </c>
      <c r="C21" s="304" t="s">
        <v>68</v>
      </c>
      <c r="D21" s="305"/>
      <c r="E21" s="306"/>
      <c r="F21" s="307" t="s">
        <v>69</v>
      </c>
      <c r="G21" s="308"/>
      <c r="H21" s="425">
        <f>H23+H29+H35+H38+H41</f>
        <v>80829</v>
      </c>
      <c r="I21" s="425">
        <f>I23+I29+I35+I38+I41</f>
        <v>80829</v>
      </c>
      <c r="J21" s="425">
        <f>J23+J29+J35+J38+J41</f>
        <v>80829</v>
      </c>
      <c r="K21"/>
      <c r="M21"/>
    </row>
    <row r="22" spans="2:13" ht="12.75">
      <c r="B22" s="37">
        <v>16</v>
      </c>
      <c r="C22" s="50"/>
      <c r="D22" s="50"/>
      <c r="E22" s="51"/>
      <c r="F22" s="39"/>
      <c r="G22" s="88"/>
      <c r="H22" s="363"/>
      <c r="I22" s="363"/>
      <c r="J22" s="363"/>
      <c r="K22"/>
      <c r="M22"/>
    </row>
    <row r="23" spans="2:13" ht="12.75">
      <c r="B23" s="37">
        <v>17</v>
      </c>
      <c r="C23" s="40" t="s">
        <v>70</v>
      </c>
      <c r="D23" s="40"/>
      <c r="E23" s="52"/>
      <c r="F23" s="43" t="s">
        <v>71</v>
      </c>
      <c r="G23" s="88"/>
      <c r="H23" s="365">
        <f>H24+H25</f>
        <v>10002</v>
      </c>
      <c r="I23" s="365">
        <f>I24+I25</f>
        <v>10002</v>
      </c>
      <c r="J23" s="365">
        <f>J24+J25</f>
        <v>10002</v>
      </c>
      <c r="K23"/>
      <c r="M23"/>
    </row>
    <row r="24" spans="2:13" ht="12.75">
      <c r="B24" s="37">
        <v>18</v>
      </c>
      <c r="C24" s="40"/>
      <c r="D24" s="40" t="s">
        <v>241</v>
      </c>
      <c r="E24" s="52" t="s">
        <v>52</v>
      </c>
      <c r="F24" s="449" t="s">
        <v>242</v>
      </c>
      <c r="G24" s="88"/>
      <c r="H24" s="450">
        <v>2</v>
      </c>
      <c r="I24" s="450">
        <v>2</v>
      </c>
      <c r="J24" s="450">
        <v>2</v>
      </c>
      <c r="K24"/>
      <c r="M24"/>
    </row>
    <row r="25" spans="2:13" ht="12.75">
      <c r="B25" s="37">
        <v>19</v>
      </c>
      <c r="C25" s="40"/>
      <c r="D25" s="40" t="s">
        <v>72</v>
      </c>
      <c r="E25" s="52"/>
      <c r="F25" s="90" t="s">
        <v>126</v>
      </c>
      <c r="G25" s="88"/>
      <c r="H25" s="367">
        <f>SUM(H26:H27)</f>
        <v>10000</v>
      </c>
      <c r="I25" s="367">
        <f>SUM(I26:I27)</f>
        <v>10000</v>
      </c>
      <c r="J25" s="367">
        <f>SUM(J26:J27)</f>
        <v>10000</v>
      </c>
      <c r="K25"/>
      <c r="M25"/>
    </row>
    <row r="26" spans="2:13" ht="12.75">
      <c r="B26" s="37">
        <v>20</v>
      </c>
      <c r="C26" s="50"/>
      <c r="D26" s="41"/>
      <c r="E26" s="53" t="s">
        <v>60</v>
      </c>
      <c r="F26" s="46" t="s">
        <v>73</v>
      </c>
      <c r="G26" s="88"/>
      <c r="H26" s="367">
        <v>5000</v>
      </c>
      <c r="I26" s="367">
        <v>5000</v>
      </c>
      <c r="J26" s="367">
        <v>5000</v>
      </c>
      <c r="K26"/>
      <c r="M26"/>
    </row>
    <row r="27" spans="2:13" ht="12.75">
      <c r="B27" s="37">
        <v>21</v>
      </c>
      <c r="C27" s="50"/>
      <c r="D27" s="41"/>
      <c r="E27" s="53" t="s">
        <v>52</v>
      </c>
      <c r="F27" s="46" t="s">
        <v>74</v>
      </c>
      <c r="G27" s="88"/>
      <c r="H27" s="367">
        <v>5000</v>
      </c>
      <c r="I27" s="367">
        <v>5000</v>
      </c>
      <c r="J27" s="367">
        <v>5000</v>
      </c>
      <c r="K27"/>
      <c r="M27"/>
    </row>
    <row r="28" spans="2:13" ht="12.75">
      <c r="B28" s="37">
        <v>22</v>
      </c>
      <c r="C28" s="50"/>
      <c r="D28" s="50"/>
      <c r="E28" s="51"/>
      <c r="F28" s="46"/>
      <c r="G28" s="93"/>
      <c r="H28" s="370"/>
      <c r="I28" s="370"/>
      <c r="J28" s="370"/>
      <c r="K28"/>
      <c r="M28"/>
    </row>
    <row r="29" spans="2:13" ht="12.75">
      <c r="B29" s="37">
        <v>23</v>
      </c>
      <c r="C29" s="40" t="s">
        <v>75</v>
      </c>
      <c r="D29" s="50"/>
      <c r="E29" s="51"/>
      <c r="F29" s="43" t="s">
        <v>76</v>
      </c>
      <c r="G29" s="88"/>
      <c r="H29" s="365">
        <f>H30+H31+H32+H33</f>
        <v>5959</v>
      </c>
      <c r="I29" s="365">
        <f>I30+I31+I32+I33</f>
        <v>5959</v>
      </c>
      <c r="J29" s="365">
        <f>J30+J31+J32+J33</f>
        <v>5959</v>
      </c>
      <c r="K29"/>
      <c r="M29"/>
    </row>
    <row r="30" spans="2:13" ht="12.75">
      <c r="B30" s="37">
        <v>24</v>
      </c>
      <c r="C30" s="50"/>
      <c r="D30" s="41" t="s">
        <v>77</v>
      </c>
      <c r="E30" s="53" t="s">
        <v>78</v>
      </c>
      <c r="F30" s="46" t="s">
        <v>79</v>
      </c>
      <c r="G30" s="88"/>
      <c r="H30" s="367">
        <v>1076</v>
      </c>
      <c r="I30" s="367">
        <v>1076</v>
      </c>
      <c r="J30" s="367">
        <v>1076</v>
      </c>
      <c r="K30"/>
      <c r="M30"/>
    </row>
    <row r="31" spans="2:13" ht="12.75">
      <c r="B31" s="37">
        <v>25</v>
      </c>
      <c r="C31" s="50"/>
      <c r="D31" s="44" t="s">
        <v>80</v>
      </c>
      <c r="E31" s="51" t="s">
        <v>52</v>
      </c>
      <c r="F31" s="54" t="s">
        <v>81</v>
      </c>
      <c r="G31" s="89"/>
      <c r="H31" s="367">
        <v>32</v>
      </c>
      <c r="I31" s="367">
        <v>32</v>
      </c>
      <c r="J31" s="367">
        <v>32</v>
      </c>
      <c r="K31"/>
      <c r="M31"/>
    </row>
    <row r="32" spans="2:13" ht="12.75">
      <c r="B32" s="37">
        <v>26</v>
      </c>
      <c r="C32" s="50"/>
      <c r="D32" s="41" t="s">
        <v>82</v>
      </c>
      <c r="E32" s="53" t="s">
        <v>58</v>
      </c>
      <c r="F32" s="46" t="s">
        <v>83</v>
      </c>
      <c r="G32" s="89"/>
      <c r="H32" s="367">
        <v>4850</v>
      </c>
      <c r="I32" s="367">
        <v>4850</v>
      </c>
      <c r="J32" s="367">
        <v>4850</v>
      </c>
      <c r="K32"/>
      <c r="M32"/>
    </row>
    <row r="33" spans="2:13" ht="12.75">
      <c r="B33" s="37">
        <v>27</v>
      </c>
      <c r="C33" s="91"/>
      <c r="D33" s="57" t="s">
        <v>84</v>
      </c>
      <c r="E33" s="1" t="s">
        <v>85</v>
      </c>
      <c r="F33" s="2" t="s">
        <v>127</v>
      </c>
      <c r="G33" s="92"/>
      <c r="H33" s="367">
        <v>1</v>
      </c>
      <c r="I33" s="367">
        <v>1</v>
      </c>
      <c r="J33" s="367">
        <v>1</v>
      </c>
      <c r="K33"/>
      <c r="M33"/>
    </row>
    <row r="34" spans="2:13" ht="12.75">
      <c r="B34" s="37">
        <v>28</v>
      </c>
      <c r="C34" s="58"/>
      <c r="D34" s="59"/>
      <c r="E34" s="55"/>
      <c r="F34" s="56"/>
      <c r="G34" s="93"/>
      <c r="H34" s="370"/>
      <c r="I34" s="370"/>
      <c r="J34" s="370"/>
      <c r="K34"/>
      <c r="M34"/>
    </row>
    <row r="35" spans="2:13" ht="12.75">
      <c r="B35" s="37">
        <v>29</v>
      </c>
      <c r="C35" s="60" t="s">
        <v>86</v>
      </c>
      <c r="D35" s="59"/>
      <c r="E35" s="61"/>
      <c r="F35" s="62" t="s">
        <v>87</v>
      </c>
      <c r="G35" s="93"/>
      <c r="H35" s="365">
        <f>SUM(H36:H36)</f>
        <v>104</v>
      </c>
      <c r="I35" s="365">
        <f>SUM(I36:I36)</f>
        <v>104</v>
      </c>
      <c r="J35" s="365">
        <f>SUM(J36:J36)</f>
        <v>104</v>
      </c>
      <c r="K35"/>
      <c r="M35"/>
    </row>
    <row r="36" spans="2:13" ht="12.75">
      <c r="B36" s="37">
        <v>30</v>
      </c>
      <c r="C36" s="40"/>
      <c r="D36" s="44" t="s">
        <v>88</v>
      </c>
      <c r="E36" s="63"/>
      <c r="F36" s="54" t="s">
        <v>89</v>
      </c>
      <c r="G36" s="88"/>
      <c r="H36" s="367">
        <v>104</v>
      </c>
      <c r="I36" s="367">
        <v>104</v>
      </c>
      <c r="J36" s="367">
        <v>104</v>
      </c>
      <c r="K36"/>
      <c r="M36"/>
    </row>
    <row r="37" spans="2:13" ht="12.75">
      <c r="B37" s="37">
        <v>31</v>
      </c>
      <c r="C37" s="60"/>
      <c r="D37" s="55"/>
      <c r="E37" s="61"/>
      <c r="F37" s="64"/>
      <c r="G37" s="93"/>
      <c r="H37" s="370"/>
      <c r="I37" s="370"/>
      <c r="J37" s="370"/>
      <c r="K37"/>
      <c r="M37"/>
    </row>
    <row r="38" spans="2:13" ht="12.75">
      <c r="B38" s="37">
        <v>32</v>
      </c>
      <c r="C38" s="60" t="s">
        <v>90</v>
      </c>
      <c r="D38" s="59"/>
      <c r="E38" s="61"/>
      <c r="F38" s="62" t="s">
        <v>91</v>
      </c>
      <c r="G38" s="93"/>
      <c r="H38" s="365">
        <f>SUM(H39:H39)</f>
        <v>50000</v>
      </c>
      <c r="I38" s="365">
        <f>SUM(I39:I39)</f>
        <v>50000</v>
      </c>
      <c r="J38" s="365">
        <f>SUM(J39:J39)</f>
        <v>50000</v>
      </c>
      <c r="K38"/>
      <c r="M38"/>
    </row>
    <row r="39" spans="2:13" ht="12.75">
      <c r="B39" s="37">
        <v>33</v>
      </c>
      <c r="C39" s="40"/>
      <c r="D39" s="51" t="s">
        <v>92</v>
      </c>
      <c r="E39" s="53" t="s">
        <v>243</v>
      </c>
      <c r="F39" s="46" t="s">
        <v>93</v>
      </c>
      <c r="G39" s="88"/>
      <c r="H39" s="367">
        <v>50000</v>
      </c>
      <c r="I39" s="450">
        <v>50000</v>
      </c>
      <c r="J39" s="450">
        <v>50000</v>
      </c>
      <c r="K39"/>
      <c r="M39"/>
    </row>
    <row r="40" spans="2:13" ht="12.75">
      <c r="B40" s="37">
        <v>34</v>
      </c>
      <c r="C40" s="94"/>
      <c r="D40" s="65"/>
      <c r="E40" s="1"/>
      <c r="F40" s="2"/>
      <c r="G40" s="92"/>
      <c r="H40" s="363"/>
      <c r="I40" s="363"/>
      <c r="J40" s="363"/>
      <c r="K40"/>
      <c r="M40"/>
    </row>
    <row r="41" spans="2:13" ht="12.75">
      <c r="B41" s="37">
        <v>35</v>
      </c>
      <c r="C41" s="67"/>
      <c r="D41" s="68"/>
      <c r="E41" s="67"/>
      <c r="F41" s="311" t="s">
        <v>244</v>
      </c>
      <c r="G41" s="312"/>
      <c r="H41" s="371">
        <f>H43+H46+H48</f>
        <v>14764</v>
      </c>
      <c r="I41" s="371">
        <f>I43+I46+I48</f>
        <v>14764</v>
      </c>
      <c r="J41" s="371">
        <f>J43+J46+J48</f>
        <v>14764</v>
      </c>
      <c r="K41"/>
      <c r="M41"/>
    </row>
    <row r="42" spans="2:13" ht="12.75">
      <c r="B42" s="37">
        <v>36</v>
      </c>
      <c r="C42" s="69"/>
      <c r="D42" s="70"/>
      <c r="E42" s="67"/>
      <c r="F42" s="71"/>
      <c r="G42" s="95"/>
      <c r="H42" s="372"/>
      <c r="I42" s="372"/>
      <c r="J42" s="372"/>
      <c r="K42"/>
      <c r="M42"/>
    </row>
    <row r="43" spans="2:13" ht="12.75">
      <c r="B43" s="37">
        <v>37</v>
      </c>
      <c r="C43" s="40" t="s">
        <v>75</v>
      </c>
      <c r="D43" s="70"/>
      <c r="E43" s="67"/>
      <c r="F43" s="43" t="s">
        <v>245</v>
      </c>
      <c r="G43" s="95"/>
      <c r="H43" s="365">
        <f>H44+H45</f>
        <v>8294</v>
      </c>
      <c r="I43" s="365">
        <f>I44+I45</f>
        <v>8294</v>
      </c>
      <c r="J43" s="365">
        <f>J44+J45</f>
        <v>8294</v>
      </c>
      <c r="K43"/>
      <c r="M43"/>
    </row>
    <row r="44" spans="2:13" ht="12.75">
      <c r="B44" s="37">
        <v>38</v>
      </c>
      <c r="C44" s="69"/>
      <c r="D44" s="73" t="s">
        <v>82</v>
      </c>
      <c r="E44" s="12" t="s">
        <v>60</v>
      </c>
      <c r="F44" s="54" t="s">
        <v>248</v>
      </c>
      <c r="G44" s="97"/>
      <c r="H44" s="27">
        <v>2320</v>
      </c>
      <c r="I44" s="27">
        <v>2320</v>
      </c>
      <c r="J44" s="27">
        <v>2320</v>
      </c>
      <c r="K44"/>
      <c r="M44"/>
    </row>
    <row r="45" spans="2:13" ht="12.75">
      <c r="B45" s="37">
        <v>39</v>
      </c>
      <c r="C45" s="72"/>
      <c r="D45" s="41" t="s">
        <v>82</v>
      </c>
      <c r="E45" s="42" t="s">
        <v>52</v>
      </c>
      <c r="F45" s="13" t="s">
        <v>94</v>
      </c>
      <c r="G45" s="98"/>
      <c r="H45" s="373">
        <v>5974</v>
      </c>
      <c r="I45" s="373">
        <v>5974</v>
      </c>
      <c r="J45" s="373">
        <v>5974</v>
      </c>
      <c r="K45"/>
      <c r="M45"/>
    </row>
    <row r="46" spans="2:13" ht="12.75">
      <c r="B46" s="37">
        <v>40</v>
      </c>
      <c r="C46" s="72"/>
      <c r="D46" s="12"/>
      <c r="E46" s="12"/>
      <c r="F46" s="451" t="s">
        <v>246</v>
      </c>
      <c r="G46" s="96"/>
      <c r="H46" s="495">
        <f>H47</f>
        <v>6470</v>
      </c>
      <c r="I46" s="495">
        <f>I47</f>
        <v>6470</v>
      </c>
      <c r="J46" s="495">
        <f>J47</f>
        <v>6470</v>
      </c>
      <c r="K46"/>
      <c r="M46"/>
    </row>
    <row r="47" spans="2:13" ht="12.75">
      <c r="B47" s="37">
        <v>41</v>
      </c>
      <c r="C47" s="72"/>
      <c r="D47" s="42" t="s">
        <v>82</v>
      </c>
      <c r="E47" s="42" t="s">
        <v>60</v>
      </c>
      <c r="F47" s="46" t="s">
        <v>113</v>
      </c>
      <c r="G47" s="88"/>
      <c r="H47" s="367">
        <v>6470</v>
      </c>
      <c r="I47" s="450">
        <v>6470</v>
      </c>
      <c r="J47" s="450">
        <v>6470</v>
      </c>
      <c r="K47"/>
      <c r="M47"/>
    </row>
    <row r="48" spans="2:13" ht="12.75">
      <c r="B48" s="37">
        <v>42</v>
      </c>
      <c r="C48" s="72"/>
      <c r="D48" s="12"/>
      <c r="E48" s="12"/>
      <c r="F48" s="451" t="s">
        <v>247</v>
      </c>
      <c r="G48" s="96"/>
      <c r="H48" s="495">
        <f>H49</f>
        <v>0</v>
      </c>
      <c r="I48" s="367">
        <f>I49</f>
        <v>0</v>
      </c>
      <c r="J48" s="367">
        <f>J49</f>
        <v>0</v>
      </c>
      <c r="K48"/>
      <c r="M48"/>
    </row>
    <row r="49" spans="2:13" ht="12.75">
      <c r="B49" s="37">
        <v>43</v>
      </c>
      <c r="C49" s="72"/>
      <c r="D49" s="41" t="s">
        <v>82</v>
      </c>
      <c r="E49" s="42" t="s">
        <v>52</v>
      </c>
      <c r="F49" s="13" t="s">
        <v>94</v>
      </c>
      <c r="G49" s="98"/>
      <c r="H49" s="373">
        <v>0</v>
      </c>
      <c r="I49" s="373">
        <v>0</v>
      </c>
      <c r="J49" s="373">
        <v>0</v>
      </c>
      <c r="K49"/>
      <c r="M49"/>
    </row>
    <row r="50" spans="2:13" ht="12.75">
      <c r="B50" s="37">
        <v>44</v>
      </c>
      <c r="C50" s="69"/>
      <c r="D50" s="15"/>
      <c r="E50" s="15"/>
      <c r="F50" s="56"/>
      <c r="G50" s="95"/>
      <c r="H50" s="367"/>
      <c r="I50" s="367"/>
      <c r="J50" s="367"/>
      <c r="K50"/>
      <c r="M50"/>
    </row>
    <row r="51" spans="2:13" ht="13.5" thickBot="1">
      <c r="B51" s="37">
        <v>45</v>
      </c>
      <c r="C51" s="291"/>
      <c r="D51" s="201"/>
      <c r="E51" s="24"/>
      <c r="F51" s="292"/>
      <c r="G51" s="293"/>
      <c r="H51" s="386"/>
      <c r="I51" s="386"/>
      <c r="J51" s="386"/>
      <c r="K51"/>
      <c r="M51"/>
    </row>
    <row r="52" spans="2:13" ht="12.75">
      <c r="B52" s="74"/>
      <c r="C52" s="433"/>
      <c r="D52" s="75"/>
      <c r="E52" s="75"/>
      <c r="F52" s="76"/>
      <c r="G52" s="76"/>
      <c r="H52" s="434"/>
      <c r="I52" s="434"/>
      <c r="J52" s="434"/>
      <c r="K52"/>
      <c r="M52"/>
    </row>
    <row r="53" spans="2:13" ht="13.5" thickBot="1">
      <c r="B53" s="74"/>
      <c r="C53" s="433"/>
      <c r="D53" s="75"/>
      <c r="E53" s="75"/>
      <c r="F53" s="76"/>
      <c r="G53" s="76"/>
      <c r="H53" s="434"/>
      <c r="I53" s="434"/>
      <c r="J53" s="434"/>
      <c r="K53"/>
      <c r="M53"/>
    </row>
    <row r="54" spans="2:13" ht="11.25" customHeight="1">
      <c r="B54" s="452">
        <v>46</v>
      </c>
      <c r="C54" s="453" t="s">
        <v>114</v>
      </c>
      <c r="D54" s="454"/>
      <c r="E54" s="455"/>
      <c r="F54" s="456" t="s">
        <v>115</v>
      </c>
      <c r="G54" s="457"/>
      <c r="H54" s="458">
        <f>H55</f>
        <v>276247</v>
      </c>
      <c r="I54" s="458">
        <f>I55</f>
        <v>276247</v>
      </c>
      <c r="J54" s="458">
        <f>J55</f>
        <v>276247</v>
      </c>
      <c r="K54"/>
      <c r="M54"/>
    </row>
    <row r="55" spans="2:13" ht="12.75" customHeight="1">
      <c r="B55" s="66">
        <f aca="true" t="shared" si="0" ref="B55:B64">B54+1</f>
        <v>47</v>
      </c>
      <c r="C55" s="40" t="s">
        <v>116</v>
      </c>
      <c r="D55" s="44" t="s">
        <v>117</v>
      </c>
      <c r="E55" s="53"/>
      <c r="F55" s="77" t="s">
        <v>120</v>
      </c>
      <c r="G55" s="88"/>
      <c r="H55" s="362">
        <f>SUM(H57:H62)</f>
        <v>276247</v>
      </c>
      <c r="I55" s="362">
        <f>SUM(I57:I62)</f>
        <v>276247</v>
      </c>
      <c r="J55" s="362">
        <f>SUM(J57:J62)</f>
        <v>276247</v>
      </c>
      <c r="K55"/>
      <c r="M55"/>
    </row>
    <row r="56" spans="2:13" ht="12.75" customHeight="1">
      <c r="B56" s="66">
        <f t="shared" si="0"/>
        <v>48</v>
      </c>
      <c r="C56" s="40"/>
      <c r="D56" s="53"/>
      <c r="E56" s="53" t="s">
        <v>58</v>
      </c>
      <c r="F56" s="13" t="s">
        <v>121</v>
      </c>
      <c r="G56" s="88"/>
      <c r="H56" s="369"/>
      <c r="I56" s="369"/>
      <c r="J56" s="369"/>
      <c r="K56"/>
      <c r="M56"/>
    </row>
    <row r="57" spans="2:13" ht="12.75">
      <c r="B57" s="66">
        <f t="shared" si="0"/>
        <v>49</v>
      </c>
      <c r="C57" s="40"/>
      <c r="D57" s="53"/>
      <c r="E57" s="53"/>
      <c r="F57" s="39" t="s">
        <v>122</v>
      </c>
      <c r="G57" s="87"/>
      <c r="H57" s="366">
        <v>270000</v>
      </c>
      <c r="I57" s="375">
        <v>270000</v>
      </c>
      <c r="J57" s="375">
        <v>270000</v>
      </c>
      <c r="K57"/>
      <c r="M57"/>
    </row>
    <row r="58" spans="2:13" ht="12.75">
      <c r="B58" s="66">
        <f t="shared" si="0"/>
        <v>50</v>
      </c>
      <c r="C58" s="40"/>
      <c r="D58" s="53"/>
      <c r="E58" s="53"/>
      <c r="F58" s="46" t="s">
        <v>123</v>
      </c>
      <c r="G58" s="88"/>
      <c r="H58" s="366">
        <v>2688</v>
      </c>
      <c r="I58" s="375">
        <v>2688</v>
      </c>
      <c r="J58" s="375">
        <v>2688</v>
      </c>
      <c r="K58"/>
      <c r="M58"/>
    </row>
    <row r="59" spans="2:13" ht="12.75">
      <c r="B59" s="66">
        <f t="shared" si="0"/>
        <v>51</v>
      </c>
      <c r="C59" s="40"/>
      <c r="D59" s="78"/>
      <c r="E59" s="52"/>
      <c r="F59" s="46" t="s">
        <v>124</v>
      </c>
      <c r="G59" s="88"/>
      <c r="H59" s="366">
        <v>1660</v>
      </c>
      <c r="I59" s="375">
        <v>1660</v>
      </c>
      <c r="J59" s="375">
        <v>1660</v>
      </c>
      <c r="K59"/>
      <c r="M59"/>
    </row>
    <row r="60" spans="2:13" ht="12.75">
      <c r="B60" s="66">
        <f t="shared" si="0"/>
        <v>52</v>
      </c>
      <c r="C60" s="40"/>
      <c r="D60" s="78"/>
      <c r="E60" s="52"/>
      <c r="F60" s="46" t="s">
        <v>110</v>
      </c>
      <c r="G60" s="88"/>
      <c r="H60" s="366">
        <v>1366</v>
      </c>
      <c r="I60" s="375">
        <v>1366</v>
      </c>
      <c r="J60" s="375">
        <v>1366</v>
      </c>
      <c r="K60"/>
      <c r="M60"/>
    </row>
    <row r="61" spans="2:13" ht="12.75">
      <c r="B61" s="66">
        <f t="shared" si="0"/>
        <v>53</v>
      </c>
      <c r="C61" s="40"/>
      <c r="D61" s="78"/>
      <c r="E61" s="52"/>
      <c r="F61" s="46" t="s">
        <v>7</v>
      </c>
      <c r="G61" s="88"/>
      <c r="H61" s="366">
        <v>533</v>
      </c>
      <c r="I61" s="375">
        <v>533</v>
      </c>
      <c r="J61" s="375">
        <v>533</v>
      </c>
      <c r="K61"/>
      <c r="M61"/>
    </row>
    <row r="62" spans="2:13" ht="12.75">
      <c r="B62" s="66">
        <f t="shared" si="0"/>
        <v>54</v>
      </c>
      <c r="C62" s="40"/>
      <c r="D62" s="78"/>
      <c r="E62" s="52"/>
      <c r="F62" s="46"/>
      <c r="G62" s="88"/>
      <c r="H62" s="363"/>
      <c r="I62" s="363"/>
      <c r="J62" s="363"/>
      <c r="K62"/>
      <c r="M62"/>
    </row>
    <row r="63" spans="2:13" ht="12.75">
      <c r="B63" s="66">
        <f t="shared" si="0"/>
        <v>55</v>
      </c>
      <c r="C63" s="40"/>
      <c r="D63" s="78"/>
      <c r="E63" s="52"/>
      <c r="F63" s="46"/>
      <c r="G63" s="88"/>
      <c r="H63" s="363"/>
      <c r="I63" s="363"/>
      <c r="J63" s="363"/>
      <c r="K63"/>
      <c r="M63"/>
    </row>
    <row r="64" spans="2:13" ht="15" thickBot="1">
      <c r="B64" s="66">
        <f t="shared" si="0"/>
        <v>56</v>
      </c>
      <c r="C64" s="323"/>
      <c r="D64" s="324"/>
      <c r="E64" s="325"/>
      <c r="F64" s="459" t="s">
        <v>125</v>
      </c>
      <c r="G64" s="460"/>
      <c r="H64" s="376">
        <f>H7+H21+H54</f>
        <v>824318</v>
      </c>
      <c r="I64" s="376">
        <f>I7+I21+I54</f>
        <v>824318</v>
      </c>
      <c r="J64" s="376">
        <f>J7+J21+J54</f>
        <v>824318</v>
      </c>
      <c r="K64"/>
      <c r="M64"/>
    </row>
    <row r="66" ht="12.75">
      <c r="C66" s="84"/>
    </row>
    <row r="67" spans="3:6" ht="11.25" customHeight="1">
      <c r="C67" s="84"/>
      <c r="F67" s="278"/>
    </row>
    <row r="68" spans="2:12" ht="12.75">
      <c r="B68" s="85"/>
      <c r="C68" s="85"/>
      <c r="H68" s="83"/>
      <c r="J68" s="83"/>
      <c r="L68" s="83"/>
    </row>
    <row r="74" ht="11.25" customHeight="1"/>
    <row r="75" ht="10.5" customHeight="1"/>
    <row r="81" spans="6:7" ht="12.75">
      <c r="F81" s="35"/>
      <c r="G81" s="35"/>
    </row>
    <row r="82" spans="6:7" ht="12.75">
      <c r="F82" s="35"/>
      <c r="G82" s="35"/>
    </row>
    <row r="83" spans="6:7" ht="12.75">
      <c r="F83" s="35"/>
      <c r="G83" s="35"/>
    </row>
    <row r="84" spans="6:7" ht="12.75">
      <c r="F84" s="86"/>
      <c r="G84" s="35"/>
    </row>
    <row r="85" spans="6:7" ht="11.25" customHeight="1">
      <c r="F85" s="86"/>
      <c r="G85" s="35"/>
    </row>
    <row r="86" spans="6:7" ht="11.25" customHeight="1">
      <c r="F86" s="86"/>
      <c r="G86" s="35"/>
    </row>
    <row r="87" spans="6:7" ht="12" customHeight="1">
      <c r="F87" s="86"/>
      <c r="G87" s="35"/>
    </row>
    <row r="88" spans="6:7" ht="12.75">
      <c r="F88" s="86"/>
      <c r="G88" s="35"/>
    </row>
    <row r="89" spans="6:7" ht="11.25" customHeight="1">
      <c r="F89" s="86"/>
      <c r="G89" s="35"/>
    </row>
    <row r="90" spans="6:7" ht="12.75">
      <c r="F90" s="86"/>
      <c r="G90" s="35"/>
    </row>
    <row r="91" spans="6:7" ht="12.75">
      <c r="F91" s="86"/>
      <c r="G91" s="35"/>
    </row>
    <row r="92" spans="6:7" ht="12.75">
      <c r="F92" s="86"/>
      <c r="G92" s="35"/>
    </row>
    <row r="93" spans="6:7" ht="12.75">
      <c r="F93" s="86"/>
      <c r="G93" s="35"/>
    </row>
    <row r="94" spans="6:7" ht="12" customHeight="1">
      <c r="F94" s="86"/>
      <c r="G94" s="35"/>
    </row>
    <row r="95" spans="6:7" ht="12.75">
      <c r="F95" s="86"/>
      <c r="G95" s="35"/>
    </row>
    <row r="96" spans="6:7" ht="12.75">
      <c r="F96" s="86"/>
      <c r="G96" s="35"/>
    </row>
    <row r="97" spans="6:7" ht="12.75">
      <c r="F97" s="86"/>
      <c r="G97" s="35"/>
    </row>
    <row r="98" spans="6:7" ht="12.75">
      <c r="F98" s="86"/>
      <c r="G98" s="35"/>
    </row>
    <row r="99" spans="6:7" ht="12.75">
      <c r="F99" s="86"/>
      <c r="G99" s="35"/>
    </row>
    <row r="100" spans="6:7" ht="12.75">
      <c r="F100" s="86"/>
      <c r="G100" s="35"/>
    </row>
    <row r="101" spans="6:7" ht="12.75">
      <c r="F101" s="86"/>
      <c r="G101" s="35"/>
    </row>
    <row r="102" spans="6:7" ht="12.75">
      <c r="F102" s="86"/>
      <c r="G102" s="35"/>
    </row>
    <row r="103" spans="6:7" ht="12.75">
      <c r="F103" s="35"/>
      <c r="G103" s="35"/>
    </row>
    <row r="109" ht="11.25" customHeight="1"/>
    <row r="112" ht="12.75">
      <c r="N112" s="83"/>
    </row>
  </sheetData>
  <sheetProtection selectLockedCells="1" selectUnlockedCells="1"/>
  <mergeCells count="1">
    <mergeCell ref="B3:G4"/>
  </mergeCells>
  <printOptions/>
  <pageMargins left="0.5118110236220472" right="0.4724409448818898" top="0.3937007874015748" bottom="0.4330708661417323" header="0.3937007874015748" footer="0.5118110236220472"/>
  <pageSetup fitToHeight="1" fitToWidth="1" horizontalDpi="600" verticalDpi="600" orientation="portrait" paperSize="9" scale="86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126"/>
  <sheetViews>
    <sheetView tabSelected="1" zoomScale="90" zoomScaleNormal="90" workbookViewId="0" topLeftCell="A1">
      <selection activeCell="E2" sqref="E2"/>
    </sheetView>
  </sheetViews>
  <sheetFormatPr defaultColWidth="9.140625" defaultRowHeight="12.75"/>
  <cols>
    <col min="1" max="1" width="2.57421875" style="0" customWidth="1"/>
    <col min="2" max="2" width="3.00390625" style="81" customWidth="1"/>
    <col min="3" max="3" width="5.28125" style="82" customWidth="1"/>
    <col min="4" max="4" width="4.57421875" style="82" customWidth="1"/>
    <col min="5" max="5" width="4.8515625" style="82" customWidth="1"/>
    <col min="6" max="6" width="42.7109375" style="81" customWidth="1"/>
    <col min="7" max="7" width="10.00390625" style="0" customWidth="1"/>
    <col min="8" max="8" width="10.7109375" style="0" bestFit="1" customWidth="1"/>
    <col min="9" max="9" width="10.00390625" style="0" customWidth="1"/>
    <col min="10" max="10" width="10.7109375" style="0" bestFit="1" customWidth="1"/>
    <col min="11" max="11" width="10.00390625" style="0" customWidth="1"/>
    <col min="12" max="12" width="10.7109375" style="0" bestFit="1" customWidth="1"/>
  </cols>
  <sheetData>
    <row r="2" ht="13.5" thickBot="1"/>
    <row r="3" spans="2:9" ht="12.75" customHeight="1">
      <c r="B3" s="1376" t="s">
        <v>128</v>
      </c>
      <c r="C3" s="1382"/>
      <c r="D3" s="1382"/>
      <c r="E3" s="1382"/>
      <c r="F3" s="1383"/>
      <c r="G3" s="356"/>
      <c r="H3" s="356"/>
      <c r="I3" s="356"/>
    </row>
    <row r="4" spans="2:9" ht="12.75" customHeight="1">
      <c r="B4" s="1384"/>
      <c r="C4" s="1385"/>
      <c r="D4" s="1385"/>
      <c r="E4" s="1385"/>
      <c r="F4" s="1386"/>
      <c r="G4" s="357"/>
      <c r="H4" s="357"/>
      <c r="I4" s="357"/>
    </row>
    <row r="5" spans="2:9" ht="12.75">
      <c r="B5" s="338"/>
      <c r="C5" s="339" t="s">
        <v>42</v>
      </c>
      <c r="D5" s="339" t="s">
        <v>43</v>
      </c>
      <c r="E5" s="339" t="s">
        <v>44</v>
      </c>
      <c r="F5" s="341"/>
      <c r="G5" s="358" t="s">
        <v>41</v>
      </c>
      <c r="H5" s="358" t="s">
        <v>41</v>
      </c>
      <c r="I5" s="358" t="s">
        <v>41</v>
      </c>
    </row>
    <row r="6" spans="2:9" ht="13.5" thickBot="1">
      <c r="B6" s="342"/>
      <c r="C6" s="343"/>
      <c r="D6" s="344"/>
      <c r="E6" s="343" t="s">
        <v>45</v>
      </c>
      <c r="F6" s="313" t="s">
        <v>46</v>
      </c>
      <c r="G6" s="359" t="s">
        <v>118</v>
      </c>
      <c r="H6" s="359" t="s">
        <v>249</v>
      </c>
      <c r="I6" s="359" t="s">
        <v>541</v>
      </c>
    </row>
    <row r="7" spans="2:9" ht="13.5" thickTop="1">
      <c r="B7" s="4">
        <v>1</v>
      </c>
      <c r="C7" s="318" t="s">
        <v>68</v>
      </c>
      <c r="D7" s="309"/>
      <c r="E7" s="310"/>
      <c r="F7" s="319" t="s">
        <v>69</v>
      </c>
      <c r="G7" s="360">
        <f>G9</f>
        <v>9999</v>
      </c>
      <c r="H7" s="360">
        <f>H9</f>
        <v>9999</v>
      </c>
      <c r="I7" s="360">
        <f>I9</f>
        <v>9999</v>
      </c>
    </row>
    <row r="8" spans="2:9" ht="12.75">
      <c r="B8" s="99">
        <f>B7+1</f>
        <v>2</v>
      </c>
      <c r="C8" s="78"/>
      <c r="D8" s="40"/>
      <c r="E8" s="52"/>
      <c r="F8" s="100"/>
      <c r="G8" s="374"/>
      <c r="H8" s="374"/>
      <c r="I8" s="374"/>
    </row>
    <row r="9" spans="2:9" ht="12.75">
      <c r="B9" s="99">
        <f aca="true" t="shared" si="0" ref="B9:B23">B8+1</f>
        <v>3</v>
      </c>
      <c r="C9" s="40" t="s">
        <v>129</v>
      </c>
      <c r="D9" s="40"/>
      <c r="E9" s="52"/>
      <c r="F9" s="100" t="s">
        <v>128</v>
      </c>
      <c r="G9" s="362">
        <f>G10+G13</f>
        <v>9999</v>
      </c>
      <c r="H9" s="362">
        <f>H10+H13</f>
        <v>9999</v>
      </c>
      <c r="I9" s="362">
        <f>I10+I13</f>
        <v>9999</v>
      </c>
    </row>
    <row r="10" spans="2:9" ht="12.75">
      <c r="B10" s="99">
        <f t="shared" si="0"/>
        <v>4</v>
      </c>
      <c r="C10" s="44"/>
      <c r="D10" s="44" t="s">
        <v>130</v>
      </c>
      <c r="E10" s="55"/>
      <c r="F10" s="101" t="s">
        <v>131</v>
      </c>
      <c r="G10" s="364">
        <f>G11</f>
        <v>3333</v>
      </c>
      <c r="H10" s="364">
        <v>3333</v>
      </c>
      <c r="I10" s="364">
        <v>3333</v>
      </c>
    </row>
    <row r="11" spans="2:9" ht="12.75">
      <c r="B11" s="99">
        <f t="shared" si="0"/>
        <v>5</v>
      </c>
      <c r="C11" s="44"/>
      <c r="D11" s="283"/>
      <c r="E11" s="38"/>
      <c r="F11" s="87" t="s">
        <v>132</v>
      </c>
      <c r="G11" s="364">
        <v>3333</v>
      </c>
      <c r="H11" s="364">
        <v>3333</v>
      </c>
      <c r="I11" s="364">
        <v>3333</v>
      </c>
    </row>
    <row r="12" spans="2:9" ht="12.75">
      <c r="B12" s="99">
        <f t="shared" si="0"/>
        <v>6</v>
      </c>
      <c r="C12" s="40"/>
      <c r="D12" s="44"/>
      <c r="E12" s="53"/>
      <c r="F12" s="98"/>
      <c r="G12" s="372"/>
      <c r="H12" s="372"/>
      <c r="I12" s="372"/>
    </row>
    <row r="13" spans="2:9" ht="12.75">
      <c r="B13" s="99">
        <f t="shared" si="0"/>
        <v>7</v>
      </c>
      <c r="C13" s="40"/>
      <c r="D13" s="44"/>
      <c r="E13" s="53"/>
      <c r="F13" s="98" t="s">
        <v>133</v>
      </c>
      <c r="G13" s="364">
        <f>G14</f>
        <v>6666</v>
      </c>
      <c r="H13" s="364">
        <v>6666</v>
      </c>
      <c r="I13" s="364">
        <v>6666</v>
      </c>
    </row>
    <row r="14" spans="2:9" ht="12.75">
      <c r="B14" s="99">
        <f t="shared" si="0"/>
        <v>8</v>
      </c>
      <c r="C14" s="44"/>
      <c r="D14" s="44" t="s">
        <v>134</v>
      </c>
      <c r="E14" s="53" t="s">
        <v>58</v>
      </c>
      <c r="F14" s="98" t="s">
        <v>135</v>
      </c>
      <c r="G14" s="364">
        <v>6666</v>
      </c>
      <c r="H14" s="364">
        <v>6666</v>
      </c>
      <c r="I14" s="364">
        <v>6666</v>
      </c>
    </row>
    <row r="15" spans="2:9" ht="12.75">
      <c r="B15" s="99">
        <f t="shared" si="0"/>
        <v>9</v>
      </c>
      <c r="C15" s="44"/>
      <c r="D15" s="55"/>
      <c r="E15" s="53"/>
      <c r="F15" s="102"/>
      <c r="G15" s="364"/>
      <c r="H15" s="364"/>
      <c r="I15" s="364"/>
    </row>
    <row r="16" spans="2:9" ht="12.75">
      <c r="B16" s="99">
        <f t="shared" si="0"/>
        <v>10</v>
      </c>
      <c r="C16" s="320" t="s">
        <v>114</v>
      </c>
      <c r="D16" s="321"/>
      <c r="E16" s="321"/>
      <c r="F16" s="322" t="s">
        <v>136</v>
      </c>
      <c r="G16" s="360">
        <f>G18</f>
        <v>515970</v>
      </c>
      <c r="H16" s="360">
        <f>H18</f>
        <v>995820</v>
      </c>
      <c r="I16" s="360">
        <f>I18</f>
        <v>0</v>
      </c>
    </row>
    <row r="17" spans="2:9" ht="12.75">
      <c r="B17" s="99">
        <f t="shared" si="0"/>
        <v>11</v>
      </c>
      <c r="C17" s="103"/>
      <c r="D17" s="80"/>
      <c r="E17" s="80"/>
      <c r="F17" s="104"/>
      <c r="G17" s="361"/>
      <c r="H17" s="361"/>
      <c r="I17" s="361"/>
    </row>
    <row r="18" spans="2:9" ht="12.75">
      <c r="B18" s="99">
        <f t="shared" si="0"/>
        <v>12</v>
      </c>
      <c r="C18" s="103" t="s">
        <v>137</v>
      </c>
      <c r="D18" s="80"/>
      <c r="E18" s="80"/>
      <c r="F18" s="104" t="s">
        <v>138</v>
      </c>
      <c r="G18" s="394">
        <f>SUM(G19:G24)</f>
        <v>515970</v>
      </c>
      <c r="H18" s="394">
        <f>SUM(H19:H24)</f>
        <v>995820</v>
      </c>
      <c r="I18" s="394">
        <f>SUM(I19:I24)</f>
        <v>0</v>
      </c>
    </row>
    <row r="19" spans="2:9" ht="12.75">
      <c r="B19" s="99">
        <f t="shared" si="0"/>
        <v>13</v>
      </c>
      <c r="C19" s="103"/>
      <c r="D19" s="15"/>
      <c r="E19" s="15"/>
      <c r="F19" s="97" t="s">
        <v>407</v>
      </c>
      <c r="G19" s="375">
        <v>0</v>
      </c>
      <c r="H19" s="375">
        <v>995820</v>
      </c>
      <c r="I19" s="375">
        <v>0</v>
      </c>
    </row>
    <row r="20" spans="2:9" ht="12.75">
      <c r="B20" s="99"/>
      <c r="C20" s="103"/>
      <c r="D20" s="15"/>
      <c r="E20" s="15"/>
      <c r="F20" s="97" t="s">
        <v>431</v>
      </c>
      <c r="G20" s="375">
        <v>0</v>
      </c>
      <c r="H20" s="375">
        <v>0</v>
      </c>
      <c r="I20" s="375">
        <v>0</v>
      </c>
    </row>
    <row r="21" spans="2:9" ht="12.75">
      <c r="B21" s="99"/>
      <c r="C21" s="103"/>
      <c r="D21" s="15"/>
      <c r="E21" s="15"/>
      <c r="F21" s="97" t="s">
        <v>610</v>
      </c>
      <c r="G21" s="375"/>
      <c r="H21" s="375"/>
      <c r="I21" s="375"/>
    </row>
    <row r="22" spans="2:9" ht="12.75">
      <c r="B22" s="99">
        <f>B19+1</f>
        <v>14</v>
      </c>
      <c r="C22" s="103"/>
      <c r="D22" s="15"/>
      <c r="E22" s="15"/>
      <c r="F22" s="105" t="s">
        <v>560</v>
      </c>
      <c r="G22" s="372">
        <v>165970</v>
      </c>
      <c r="H22" s="372"/>
      <c r="I22" s="372"/>
    </row>
    <row r="23" spans="2:9" ht="12.75">
      <c r="B23" s="99">
        <f t="shared" si="0"/>
        <v>15</v>
      </c>
      <c r="C23" s="103"/>
      <c r="D23" s="15"/>
      <c r="E23" s="15"/>
      <c r="F23" s="105" t="s">
        <v>411</v>
      </c>
      <c r="G23" s="364">
        <v>350000</v>
      </c>
      <c r="H23" s="364"/>
      <c r="I23" s="364"/>
    </row>
    <row r="24" spans="2:9" ht="12.75">
      <c r="B24" s="99"/>
      <c r="C24" s="876"/>
      <c r="D24" s="877"/>
      <c r="E24" s="877"/>
      <c r="F24" s="426" t="s">
        <v>444</v>
      </c>
      <c r="G24" s="878"/>
      <c r="H24" s="878">
        <v>0</v>
      </c>
      <c r="I24" s="878"/>
    </row>
    <row r="25" spans="2:9" ht="13.5" thickBot="1">
      <c r="B25" s="99">
        <f>B23+1</f>
        <v>16</v>
      </c>
      <c r="C25" s="323"/>
      <c r="D25" s="324"/>
      <c r="E25" s="325"/>
      <c r="F25" s="326" t="s">
        <v>139</v>
      </c>
      <c r="G25" s="376">
        <f>G7+G16</f>
        <v>525969</v>
      </c>
      <c r="H25" s="376">
        <f>H7+H16</f>
        <v>1005819</v>
      </c>
      <c r="I25" s="376">
        <f>I7+I16</f>
        <v>9999</v>
      </c>
    </row>
    <row r="26" spans="2:12" ht="12.75">
      <c r="B26" s="74"/>
      <c r="C26" s="106"/>
      <c r="D26" s="106"/>
      <c r="E26" s="106"/>
      <c r="F26" s="107"/>
      <c r="G26" s="108"/>
      <c r="H26" s="108"/>
      <c r="I26" s="108"/>
      <c r="J26" s="108"/>
      <c r="K26" s="108"/>
      <c r="L26" s="108"/>
    </row>
    <row r="27" spans="2:12" ht="12.75">
      <c r="B27" s="74"/>
      <c r="C27" s="109"/>
      <c r="D27" s="106"/>
      <c r="E27" s="106"/>
      <c r="F27" s="110"/>
      <c r="G27" s="108"/>
      <c r="H27" s="108"/>
      <c r="I27" s="108"/>
      <c r="J27" s="108"/>
      <c r="K27" s="108"/>
      <c r="L27" s="108"/>
    </row>
    <row r="28" spans="2:12" ht="12.75">
      <c r="B28" s="74"/>
      <c r="C28" s="106"/>
      <c r="D28" s="106"/>
      <c r="E28" s="106"/>
      <c r="F28" s="107"/>
      <c r="G28" s="108"/>
      <c r="H28" s="108"/>
      <c r="I28" s="108"/>
      <c r="J28" s="108"/>
      <c r="K28" s="108"/>
      <c r="L28" s="108"/>
    </row>
    <row r="29" spans="2:6" ht="12.75" customHeight="1">
      <c r="B29"/>
      <c r="C29"/>
      <c r="D29"/>
      <c r="E29"/>
      <c r="F29"/>
    </row>
    <row r="30" spans="2:6" ht="12.75" customHeight="1">
      <c r="B30"/>
      <c r="C30"/>
      <c r="D30"/>
      <c r="E30"/>
      <c r="F30"/>
    </row>
    <row r="31" spans="2:6" ht="12.75">
      <c r="B31"/>
      <c r="C31"/>
      <c r="D31"/>
      <c r="E31"/>
      <c r="F31"/>
    </row>
    <row r="32" spans="2:6" ht="12.75">
      <c r="B32"/>
      <c r="C32"/>
      <c r="D32"/>
      <c r="E32"/>
      <c r="F32"/>
    </row>
    <row r="33" spans="2:6" ht="12.75">
      <c r="B33"/>
      <c r="C33"/>
      <c r="D33"/>
      <c r="E33"/>
      <c r="F33"/>
    </row>
    <row r="34" spans="2:6" ht="12.75">
      <c r="B34"/>
      <c r="C34"/>
      <c r="D34"/>
      <c r="E34"/>
      <c r="F34"/>
    </row>
    <row r="35" spans="2:6" ht="12.75">
      <c r="B35"/>
      <c r="C35"/>
      <c r="D35"/>
      <c r="E35"/>
      <c r="F35"/>
    </row>
    <row r="36" spans="2:12" ht="12.75">
      <c r="B36" s="74"/>
      <c r="C36" s="106"/>
      <c r="D36" s="106"/>
      <c r="E36" s="106"/>
      <c r="F36" s="107"/>
      <c r="G36" s="108"/>
      <c r="H36" s="108"/>
      <c r="I36" s="108"/>
      <c r="J36" s="108"/>
      <c r="K36" s="108"/>
      <c r="L36" s="108"/>
    </row>
    <row r="37" spans="2:12" ht="12.75">
      <c r="B37" s="74"/>
      <c r="C37" s="109"/>
      <c r="D37" s="106"/>
      <c r="E37" s="106"/>
      <c r="F37" s="110"/>
      <c r="G37" s="108"/>
      <c r="H37" s="108"/>
      <c r="I37" s="108"/>
      <c r="J37" s="108"/>
      <c r="K37" s="108"/>
      <c r="L37" s="108"/>
    </row>
    <row r="38" spans="2:12" ht="12.75">
      <c r="B38" s="74"/>
      <c r="C38" s="106"/>
      <c r="D38" s="106"/>
      <c r="E38" s="106"/>
      <c r="F38" s="107"/>
      <c r="G38" s="108"/>
      <c r="H38" s="108"/>
      <c r="I38" s="108"/>
      <c r="J38" s="108"/>
      <c r="K38" s="108"/>
      <c r="L38" s="108"/>
    </row>
    <row r="39" spans="2:6" ht="12.75" customHeight="1">
      <c r="B39"/>
      <c r="C39"/>
      <c r="D39"/>
      <c r="E39"/>
      <c r="F39"/>
    </row>
    <row r="40" spans="2:6" ht="12.75" customHeight="1">
      <c r="B40"/>
      <c r="C40"/>
      <c r="D40"/>
      <c r="E40"/>
      <c r="F40"/>
    </row>
    <row r="41" spans="2:6" ht="12.75">
      <c r="B41"/>
      <c r="C41"/>
      <c r="D41"/>
      <c r="E41"/>
      <c r="F41"/>
    </row>
    <row r="42" spans="2:6" ht="12.75">
      <c r="B42"/>
      <c r="C42"/>
      <c r="D42"/>
      <c r="E42"/>
      <c r="F42"/>
    </row>
    <row r="43" spans="2:6" ht="12.75">
      <c r="B43"/>
      <c r="C43"/>
      <c r="D43"/>
      <c r="E43"/>
      <c r="F43"/>
    </row>
    <row r="44" spans="2:6" ht="12.75">
      <c r="B44"/>
      <c r="C44"/>
      <c r="D44"/>
      <c r="E44"/>
      <c r="F44"/>
    </row>
    <row r="45" spans="2:6" ht="12.75">
      <c r="B45"/>
      <c r="C45"/>
      <c r="D45"/>
      <c r="E45"/>
      <c r="F45"/>
    </row>
    <row r="46" spans="2:6" ht="12.75">
      <c r="B46" s="74"/>
      <c r="C46" s="111"/>
      <c r="D46" s="111"/>
      <c r="E46" s="106"/>
      <c r="F46" s="35"/>
    </row>
    <row r="47" spans="2:5" ht="12.75">
      <c r="B47" s="74"/>
      <c r="C47" s="111"/>
      <c r="D47" s="111"/>
      <c r="E47" s="112"/>
    </row>
    <row r="48" spans="2:5" ht="12.75">
      <c r="B48" s="74"/>
      <c r="C48" s="111"/>
      <c r="D48" s="111"/>
      <c r="E48" s="112"/>
    </row>
    <row r="49" spans="2:5" ht="12.75">
      <c r="B49" s="74"/>
      <c r="C49" s="111"/>
      <c r="D49" s="106"/>
      <c r="E49" s="112"/>
    </row>
    <row r="50" spans="2:6" ht="12.75">
      <c r="B50" s="74"/>
      <c r="C50" s="111"/>
      <c r="D50" s="111"/>
      <c r="E50" s="106"/>
      <c r="F50" s="35"/>
    </row>
    <row r="51" spans="2:6" ht="12.75">
      <c r="B51" s="74"/>
      <c r="C51" s="111"/>
      <c r="D51" s="111"/>
      <c r="E51" s="106"/>
      <c r="F51" s="35"/>
    </row>
    <row r="52" spans="2:6" ht="12.75">
      <c r="B52" s="74"/>
      <c r="C52" s="111"/>
      <c r="D52" s="111"/>
      <c r="E52" s="106"/>
      <c r="F52" s="35"/>
    </row>
    <row r="53" spans="2:6" ht="12.75">
      <c r="B53" s="74"/>
      <c r="C53" s="109"/>
      <c r="D53" s="111"/>
      <c r="E53" s="112"/>
      <c r="F53" s="113"/>
    </row>
    <row r="54" spans="2:6" ht="12.75">
      <c r="B54" s="74"/>
      <c r="C54" s="109"/>
      <c r="D54" s="111"/>
      <c r="E54" s="112"/>
      <c r="F54" s="110"/>
    </row>
    <row r="55" spans="2:6" ht="12.75">
      <c r="B55" s="74"/>
      <c r="C55" s="109"/>
      <c r="D55" s="106"/>
      <c r="E55" s="112"/>
      <c r="F55" s="107"/>
    </row>
    <row r="56" spans="2:6" ht="12.75">
      <c r="B56" s="74"/>
      <c r="C56" s="109"/>
      <c r="D56" s="111"/>
      <c r="E56" s="106"/>
      <c r="F56" s="35"/>
    </row>
    <row r="57" spans="2:6" ht="12.75">
      <c r="B57" s="74"/>
      <c r="C57" s="109"/>
      <c r="D57" s="111"/>
      <c r="E57" s="112"/>
      <c r="F57" s="35"/>
    </row>
    <row r="58" spans="2:6" ht="12.75">
      <c r="B58" s="74"/>
      <c r="C58" s="109"/>
      <c r="D58" s="111"/>
      <c r="E58" s="112"/>
      <c r="F58" s="35"/>
    </row>
    <row r="59" spans="2:6" ht="12.75">
      <c r="B59" s="74"/>
      <c r="C59" s="109"/>
      <c r="D59" s="111"/>
      <c r="E59" s="112"/>
      <c r="F59" s="35"/>
    </row>
    <row r="60" spans="2:6" ht="12.75">
      <c r="B60" s="74"/>
      <c r="C60" s="109"/>
      <c r="D60" s="111"/>
      <c r="E60" s="112"/>
      <c r="F60" s="35"/>
    </row>
    <row r="61" spans="2:6" ht="12.75">
      <c r="B61" s="74"/>
      <c r="C61" s="109"/>
      <c r="D61" s="111"/>
      <c r="E61" s="112"/>
      <c r="F61" s="35"/>
    </row>
    <row r="62" spans="2:6" ht="12.75">
      <c r="B62" s="74"/>
      <c r="C62" s="109"/>
      <c r="D62" s="111"/>
      <c r="E62" s="106"/>
      <c r="F62" s="35"/>
    </row>
    <row r="63" spans="2:6" ht="12.75">
      <c r="B63" s="74"/>
      <c r="C63" s="109"/>
      <c r="D63" s="111"/>
      <c r="E63" s="106"/>
      <c r="F63" s="35"/>
    </row>
    <row r="64" spans="2:6" ht="12.75">
      <c r="B64" s="74"/>
      <c r="C64" s="109"/>
      <c r="D64" s="111"/>
      <c r="E64" s="106"/>
      <c r="F64" s="35"/>
    </row>
    <row r="65" spans="2:6" ht="12.75">
      <c r="B65" s="74"/>
      <c r="C65" s="109"/>
      <c r="D65" s="109"/>
      <c r="E65" s="106"/>
      <c r="F65" s="110"/>
    </row>
    <row r="66" spans="2:6" ht="12.75">
      <c r="B66" s="74"/>
      <c r="C66" s="109"/>
      <c r="D66" s="106"/>
      <c r="E66" s="106"/>
      <c r="F66" s="35"/>
    </row>
    <row r="67" spans="2:6" ht="12.75">
      <c r="B67" s="74"/>
      <c r="C67" s="109"/>
      <c r="D67" s="106"/>
      <c r="E67" s="106"/>
      <c r="F67" s="35"/>
    </row>
    <row r="68" spans="2:6" ht="12.75">
      <c r="B68" s="74"/>
      <c r="C68" s="109"/>
      <c r="D68" s="111"/>
      <c r="E68" s="106"/>
      <c r="F68" s="35"/>
    </row>
    <row r="69" spans="2:6" ht="12.75">
      <c r="B69" s="74"/>
      <c r="C69" s="109"/>
      <c r="D69" s="111"/>
      <c r="E69" s="106"/>
      <c r="F69" s="35"/>
    </row>
    <row r="70" spans="2:6" ht="12.75">
      <c r="B70" s="74"/>
      <c r="C70" s="109"/>
      <c r="D70" s="106"/>
      <c r="E70" s="106"/>
      <c r="F70" s="35"/>
    </row>
    <row r="71" spans="2:6" ht="12.75">
      <c r="B71" s="74"/>
      <c r="C71" s="109"/>
      <c r="D71" s="111"/>
      <c r="E71" s="106"/>
      <c r="F71" s="35"/>
    </row>
    <row r="72" spans="2:6" ht="12.75">
      <c r="B72" s="74"/>
      <c r="C72" s="109"/>
      <c r="D72" s="111"/>
      <c r="E72" s="106"/>
      <c r="F72" s="110"/>
    </row>
    <row r="73" spans="2:6" ht="12.75">
      <c r="B73" s="74"/>
      <c r="C73" s="109"/>
      <c r="D73" s="111"/>
      <c r="E73" s="106"/>
      <c r="F73" s="35"/>
    </row>
    <row r="74" spans="2:6" ht="12.75">
      <c r="B74" s="74"/>
      <c r="C74" s="109"/>
      <c r="D74" s="111"/>
      <c r="E74" s="106"/>
      <c r="F74" s="35"/>
    </row>
    <row r="75" spans="2:6" ht="12.75">
      <c r="B75" s="74"/>
      <c r="C75" s="109"/>
      <c r="D75" s="111"/>
      <c r="E75" s="106"/>
      <c r="F75" s="114"/>
    </row>
    <row r="76" spans="2:6" ht="12.75">
      <c r="B76" s="35"/>
      <c r="C76" s="106"/>
      <c r="D76" s="106"/>
      <c r="E76" s="106"/>
      <c r="F76" s="35"/>
    </row>
    <row r="77" spans="2:6" ht="12.75">
      <c r="B77" s="35"/>
      <c r="C77" s="106"/>
      <c r="D77" s="106"/>
      <c r="E77" s="106"/>
      <c r="F77" s="35"/>
    </row>
    <row r="78" spans="2:6" ht="12.75">
      <c r="B78" s="35"/>
      <c r="C78" s="106"/>
      <c r="D78" s="106"/>
      <c r="E78" s="106"/>
      <c r="F78" s="35"/>
    </row>
    <row r="79" spans="2:6" ht="12.75">
      <c r="B79" s="35"/>
      <c r="C79" s="106"/>
      <c r="D79" s="106"/>
      <c r="E79" s="106"/>
      <c r="F79" s="35"/>
    </row>
    <row r="80" spans="2:6" ht="12.75">
      <c r="B80" s="35"/>
      <c r="C80" s="106"/>
      <c r="D80" s="106"/>
      <c r="E80" s="106"/>
      <c r="F80" s="35"/>
    </row>
    <row r="81" spans="2:6" ht="12.75">
      <c r="B81" s="35"/>
      <c r="C81" s="106"/>
      <c r="D81" s="106"/>
      <c r="E81" s="106"/>
      <c r="F81" s="35"/>
    </row>
    <row r="82" spans="2:6" ht="12.75">
      <c r="B82" s="35"/>
      <c r="C82" s="106"/>
      <c r="D82" s="106"/>
      <c r="E82" s="106"/>
      <c r="F82" s="35"/>
    </row>
    <row r="83" spans="2:6" ht="12.75">
      <c r="B83" s="35"/>
      <c r="C83" s="106"/>
      <c r="D83" s="106"/>
      <c r="E83" s="106"/>
      <c r="F83" s="35"/>
    </row>
    <row r="84" spans="2:6" ht="12.75">
      <c r="B84" s="35"/>
      <c r="C84" s="106"/>
      <c r="D84" s="106"/>
      <c r="E84" s="106"/>
      <c r="F84" s="35"/>
    </row>
    <row r="85" spans="2:6" ht="12.75">
      <c r="B85" s="35"/>
      <c r="C85" s="106"/>
      <c r="D85" s="106"/>
      <c r="E85" s="106"/>
      <c r="F85" s="35"/>
    </row>
    <row r="86" spans="2:6" ht="12.75">
      <c r="B86" s="35"/>
      <c r="C86" s="106"/>
      <c r="D86" s="106"/>
      <c r="E86" s="106"/>
      <c r="F86" s="35"/>
    </row>
    <row r="87" spans="2:6" ht="12.75">
      <c r="B87" s="35"/>
      <c r="C87" s="106"/>
      <c r="D87" s="106"/>
      <c r="E87" s="106"/>
      <c r="F87" s="35"/>
    </row>
    <row r="88" spans="2:6" ht="12.75">
      <c r="B88" s="35"/>
      <c r="C88" s="106"/>
      <c r="D88" s="106"/>
      <c r="E88" s="106"/>
      <c r="F88" s="35"/>
    </row>
    <row r="89" spans="2:6" ht="12.75">
      <c r="B89" s="35"/>
      <c r="C89" s="106"/>
      <c r="D89" s="106"/>
      <c r="E89" s="106"/>
      <c r="F89" s="35"/>
    </row>
    <row r="90" spans="2:6" ht="12.75">
      <c r="B90" s="35"/>
      <c r="C90" s="106"/>
      <c r="D90" s="106"/>
      <c r="E90" s="106"/>
      <c r="F90" s="35"/>
    </row>
    <row r="91" spans="2:6" ht="12.75">
      <c r="B91" s="35"/>
      <c r="C91" s="106"/>
      <c r="D91" s="106"/>
      <c r="E91" s="106"/>
      <c r="F91" s="35"/>
    </row>
    <row r="92" spans="2:6" ht="12.75">
      <c r="B92" s="35"/>
      <c r="C92" s="106"/>
      <c r="D92" s="106"/>
      <c r="E92" s="106"/>
      <c r="F92" s="35"/>
    </row>
    <row r="93" spans="2:6" ht="12.75">
      <c r="B93" s="35"/>
      <c r="C93" s="106"/>
      <c r="D93" s="106"/>
      <c r="E93" s="106"/>
      <c r="F93" s="35"/>
    </row>
    <row r="94" spans="2:6" ht="12.75">
      <c r="B94" s="35"/>
      <c r="C94" s="106"/>
      <c r="D94" s="106"/>
      <c r="E94" s="106"/>
      <c r="F94" s="35"/>
    </row>
    <row r="95" spans="2:6" ht="12.75">
      <c r="B95" s="35"/>
      <c r="C95" s="106"/>
      <c r="D95" s="106"/>
      <c r="E95" s="106"/>
      <c r="F95" s="35"/>
    </row>
    <row r="96" spans="2:6" ht="12.75">
      <c r="B96" s="35"/>
      <c r="C96" s="106"/>
      <c r="D96" s="106"/>
      <c r="E96" s="106"/>
      <c r="F96" s="35"/>
    </row>
    <row r="97" spans="2:6" ht="12.75">
      <c r="B97" s="35"/>
      <c r="C97" s="106"/>
      <c r="D97" s="106"/>
      <c r="E97" s="106"/>
      <c r="F97" s="35"/>
    </row>
    <row r="98" spans="2:6" ht="12.75">
      <c r="B98" s="35"/>
      <c r="C98" s="106"/>
      <c r="D98" s="106"/>
      <c r="E98" s="106"/>
      <c r="F98" s="35"/>
    </row>
    <row r="99" spans="2:6" ht="12.75">
      <c r="B99" s="35"/>
      <c r="C99" s="106"/>
      <c r="D99" s="106"/>
      <c r="E99" s="106"/>
      <c r="F99" s="35"/>
    </row>
    <row r="100" spans="2:6" ht="12.75">
      <c r="B100" s="35"/>
      <c r="C100" s="106"/>
      <c r="D100" s="106"/>
      <c r="E100" s="106"/>
      <c r="F100" s="35"/>
    </row>
    <row r="101" spans="2:6" ht="12.75">
      <c r="B101" s="35"/>
      <c r="C101" s="106"/>
      <c r="D101" s="106"/>
      <c r="E101" s="106"/>
      <c r="F101" s="35"/>
    </row>
    <row r="102" spans="2:6" ht="12.75">
      <c r="B102" s="35"/>
      <c r="C102" s="106"/>
      <c r="D102" s="106"/>
      <c r="E102" s="106"/>
      <c r="F102" s="35"/>
    </row>
    <row r="103" spans="2:6" ht="12.75">
      <c r="B103" s="35"/>
      <c r="C103" s="106"/>
      <c r="D103" s="106"/>
      <c r="E103" s="106"/>
      <c r="F103" s="35"/>
    </row>
    <row r="104" spans="2:6" ht="12.75">
      <c r="B104" s="35"/>
      <c r="C104" s="106"/>
      <c r="D104" s="106"/>
      <c r="E104" s="106"/>
      <c r="F104" s="35"/>
    </row>
    <row r="105" spans="2:6" ht="12.75">
      <c r="B105" s="35"/>
      <c r="C105" s="106"/>
      <c r="D105" s="106"/>
      <c r="E105" s="106"/>
      <c r="F105" s="35"/>
    </row>
    <row r="106" spans="2:6" ht="12.75">
      <c r="B106" s="35"/>
      <c r="C106" s="106"/>
      <c r="D106" s="106"/>
      <c r="E106" s="106"/>
      <c r="F106" s="35"/>
    </row>
    <row r="107" spans="2:6" ht="12.75">
      <c r="B107" s="35"/>
      <c r="C107" s="106"/>
      <c r="D107" s="106"/>
      <c r="E107" s="106"/>
      <c r="F107" s="35"/>
    </row>
    <row r="108" spans="2:6" ht="12.75">
      <c r="B108" s="35"/>
      <c r="C108" s="106"/>
      <c r="D108" s="106"/>
      <c r="E108" s="106"/>
      <c r="F108" s="35"/>
    </row>
    <row r="109" spans="2:6" ht="12.75">
      <c r="B109" s="35"/>
      <c r="C109" s="106"/>
      <c r="D109" s="106"/>
      <c r="E109" s="106"/>
      <c r="F109" s="35"/>
    </row>
    <row r="110" spans="2:6" ht="12.75">
      <c r="B110" s="35"/>
      <c r="C110" s="106"/>
      <c r="D110" s="106"/>
      <c r="E110" s="106"/>
      <c r="F110" s="35"/>
    </row>
    <row r="111" spans="2:6" ht="12.75">
      <c r="B111" s="35"/>
      <c r="C111" s="106"/>
      <c r="D111" s="106"/>
      <c r="E111" s="106"/>
      <c r="F111" s="35"/>
    </row>
    <row r="112" spans="2:6" ht="12.75">
      <c r="B112" s="35"/>
      <c r="C112" s="106"/>
      <c r="D112" s="106"/>
      <c r="E112" s="106"/>
      <c r="F112" s="35"/>
    </row>
    <row r="113" spans="2:6" ht="12.75">
      <c r="B113" s="35"/>
      <c r="C113" s="106"/>
      <c r="D113" s="106"/>
      <c r="E113" s="106"/>
      <c r="F113" s="35"/>
    </row>
    <row r="114" spans="2:6" ht="12.75">
      <c r="B114" s="35"/>
      <c r="C114" s="106"/>
      <c r="D114" s="106"/>
      <c r="E114" s="106"/>
      <c r="F114" s="35"/>
    </row>
    <row r="115" spans="2:6" ht="12.75">
      <c r="B115" s="35"/>
      <c r="C115" s="106"/>
      <c r="D115" s="106"/>
      <c r="E115" s="106"/>
      <c r="F115" s="35"/>
    </row>
    <row r="116" spans="2:6" ht="12.75">
      <c r="B116" s="35"/>
      <c r="C116" s="106"/>
      <c r="D116" s="106"/>
      <c r="E116" s="106"/>
      <c r="F116" s="35"/>
    </row>
    <row r="117" spans="2:6" ht="12.75">
      <c r="B117" s="35"/>
      <c r="C117" s="106"/>
      <c r="D117" s="106"/>
      <c r="E117" s="106"/>
      <c r="F117" s="35"/>
    </row>
    <row r="118" spans="2:6" ht="12.75">
      <c r="B118" s="35"/>
      <c r="C118" s="106"/>
      <c r="D118" s="106"/>
      <c r="E118" s="106"/>
      <c r="F118" s="35"/>
    </row>
    <row r="119" spans="2:6" ht="12.75">
      <c r="B119" s="35"/>
      <c r="C119" s="106"/>
      <c r="D119" s="106"/>
      <c r="E119" s="106"/>
      <c r="F119" s="35"/>
    </row>
    <row r="120" spans="2:6" ht="12.75">
      <c r="B120" s="35"/>
      <c r="C120" s="106"/>
      <c r="D120" s="106"/>
      <c r="E120" s="106"/>
      <c r="F120" s="35"/>
    </row>
    <row r="121" spans="2:6" ht="12.75">
      <c r="B121" s="35"/>
      <c r="C121" s="106"/>
      <c r="D121" s="106"/>
      <c r="E121" s="106"/>
      <c r="F121" s="35"/>
    </row>
    <row r="122" spans="2:6" ht="12.75">
      <c r="B122" s="35"/>
      <c r="C122" s="106"/>
      <c r="D122" s="106"/>
      <c r="E122" s="106"/>
      <c r="F122" s="35"/>
    </row>
    <row r="123" spans="2:6" ht="12.75">
      <c r="B123" s="35"/>
      <c r="C123" s="106"/>
      <c r="D123" s="106"/>
      <c r="E123" s="106"/>
      <c r="F123" s="35"/>
    </row>
    <row r="124" spans="2:6" ht="12.75">
      <c r="B124" s="35"/>
      <c r="C124" s="106"/>
      <c r="D124" s="106"/>
      <c r="E124" s="106"/>
      <c r="F124" s="35"/>
    </row>
    <row r="125" spans="2:6" ht="12.75">
      <c r="B125" s="35"/>
      <c r="C125" s="106"/>
      <c r="D125" s="106"/>
      <c r="E125" s="106"/>
      <c r="F125" s="35"/>
    </row>
    <row r="126" spans="2:6" ht="12.75">
      <c r="B126" s="35"/>
      <c r="C126" s="106"/>
      <c r="D126" s="106"/>
      <c r="E126" s="106"/>
      <c r="F126" s="35"/>
    </row>
  </sheetData>
  <sheetProtection/>
  <mergeCells count="1">
    <mergeCell ref="B3:F4"/>
  </mergeCells>
  <printOptions/>
  <pageMargins left="0.5511811023622047" right="0.4724409448818898" top="0.8661417322834646" bottom="0.984251968503937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5"/>
  <sheetViews>
    <sheetView workbookViewId="0" topLeftCell="A1">
      <selection activeCell="M94" sqref="A1:M94"/>
    </sheetView>
  </sheetViews>
  <sheetFormatPr defaultColWidth="9.140625" defaultRowHeight="12.75"/>
  <cols>
    <col min="1" max="1" width="15.57421875" style="0" customWidth="1"/>
    <col min="2" max="2" width="6.140625" style="0" customWidth="1"/>
    <col min="3" max="3" width="6.00390625" style="0" customWidth="1"/>
    <col min="4" max="4" width="8.421875" style="0" customWidth="1"/>
    <col min="5" max="11" width="4.28125" style="0" customWidth="1"/>
  </cols>
  <sheetData>
    <row r="1" ht="18.75">
      <c r="A1" s="437" t="s">
        <v>194</v>
      </c>
    </row>
    <row r="3" spans="1:8" ht="20.25">
      <c r="A3" s="487" t="s">
        <v>259</v>
      </c>
      <c r="B3" s="485" t="s">
        <v>260</v>
      </c>
      <c r="C3" s="485"/>
      <c r="D3" s="485"/>
      <c r="E3" s="485"/>
      <c r="F3" s="496"/>
      <c r="G3" s="496"/>
      <c r="H3" s="496"/>
    </row>
    <row r="4" spans="1:8" ht="12.75">
      <c r="A4" s="485"/>
      <c r="B4" s="485"/>
      <c r="C4" s="485"/>
      <c r="D4" s="485"/>
      <c r="E4" s="485"/>
      <c r="F4" s="496"/>
      <c r="G4" s="496"/>
      <c r="H4" s="496"/>
    </row>
    <row r="5" ht="15.75">
      <c r="A5" s="465" t="s">
        <v>332</v>
      </c>
    </row>
    <row r="6" spans="1:7" ht="13.5" customHeight="1" thickBot="1">
      <c r="A6" s="465" t="s">
        <v>261</v>
      </c>
      <c r="G6" s="486"/>
    </row>
    <row r="7" spans="1:8" ht="18" thickBot="1" thickTop="1">
      <c r="A7" s="466" t="s">
        <v>262</v>
      </c>
      <c r="B7" s="467">
        <v>2010</v>
      </c>
      <c r="C7" s="467">
        <v>2011</v>
      </c>
      <c r="D7" s="468">
        <v>2012</v>
      </c>
      <c r="G7" s="513" t="s">
        <v>280</v>
      </c>
      <c r="H7" s="513"/>
    </row>
    <row r="8" spans="1:7" ht="27">
      <c r="A8" s="519" t="s">
        <v>295</v>
      </c>
      <c r="B8" s="1213">
        <v>1500</v>
      </c>
      <c r="C8" s="1215">
        <v>1500</v>
      </c>
      <c r="D8" s="1217">
        <v>1500</v>
      </c>
      <c r="G8" s="512" t="s">
        <v>338</v>
      </c>
    </row>
    <row r="9" spans="1:7" ht="17.25" thickBot="1">
      <c r="A9" s="469" t="s">
        <v>595</v>
      </c>
      <c r="B9" s="1221"/>
      <c r="C9" s="1222"/>
      <c r="D9" s="1226"/>
      <c r="G9" s="512" t="s">
        <v>281</v>
      </c>
    </row>
    <row r="10" spans="1:7" ht="17.25" thickBot="1">
      <c r="A10" s="473"/>
      <c r="G10" s="512" t="s">
        <v>282</v>
      </c>
    </row>
    <row r="11" spans="1:7" ht="21.75" customHeight="1" thickBot="1" thickTop="1">
      <c r="A11" s="474" t="s">
        <v>263</v>
      </c>
      <c r="B11" s="1206" t="s">
        <v>275</v>
      </c>
      <c r="C11" s="1207"/>
      <c r="D11" s="1207"/>
      <c r="G11" s="512" t="s">
        <v>283</v>
      </c>
    </row>
    <row r="12" spans="1:7" ht="31.5" customHeight="1" thickBot="1">
      <c r="A12" s="475" t="s">
        <v>264</v>
      </c>
      <c r="B12" s="1208" t="s">
        <v>276</v>
      </c>
      <c r="C12" s="1209"/>
      <c r="D12" s="1209"/>
      <c r="G12" s="512" t="s">
        <v>284</v>
      </c>
    </row>
    <row r="13" spans="1:11" ht="14.25" customHeight="1" thickBot="1" thickTop="1">
      <c r="A13" s="476" t="s">
        <v>265</v>
      </c>
      <c r="B13" s="1219" t="s">
        <v>266</v>
      </c>
      <c r="C13" s="1220"/>
      <c r="D13" s="936" t="s">
        <v>277</v>
      </c>
      <c r="E13" s="973"/>
      <c r="F13" s="973"/>
      <c r="G13" s="973"/>
      <c r="H13" s="973"/>
      <c r="I13" s="973"/>
      <c r="J13" s="973"/>
      <c r="K13" s="974"/>
    </row>
    <row r="14" spans="1:11" ht="30.75" customHeight="1" thickBot="1">
      <c r="A14" s="477" t="s">
        <v>267</v>
      </c>
      <c r="B14" s="479" t="s">
        <v>592</v>
      </c>
      <c r="C14" s="478" t="s">
        <v>269</v>
      </c>
      <c r="D14" s="478" t="s">
        <v>270</v>
      </c>
      <c r="E14" s="975"/>
      <c r="F14" s="975"/>
      <c r="G14" s="975"/>
      <c r="H14" s="975"/>
      <c r="I14" s="975"/>
      <c r="J14" s="975"/>
      <c r="K14" s="976"/>
    </row>
    <row r="15" spans="1:11" ht="26.25" customHeight="1" thickBot="1">
      <c r="A15" s="477" t="s">
        <v>271</v>
      </c>
      <c r="B15" s="478">
        <v>50</v>
      </c>
      <c r="C15" s="478">
        <v>50</v>
      </c>
      <c r="D15" s="478">
        <v>50</v>
      </c>
      <c r="E15" s="977"/>
      <c r="F15" s="977"/>
      <c r="G15" s="977"/>
      <c r="H15" s="977"/>
      <c r="I15" s="977"/>
      <c r="J15" s="977"/>
      <c r="K15" s="978"/>
    </row>
    <row r="16" spans="1:11" ht="26.25" thickBot="1">
      <c r="A16" s="477" t="s">
        <v>272</v>
      </c>
      <c r="B16" s="478"/>
      <c r="C16" s="478"/>
      <c r="D16" s="478"/>
      <c r="E16" s="979"/>
      <c r="F16" s="255"/>
      <c r="G16" s="255"/>
      <c r="H16" s="255"/>
      <c r="I16" s="255"/>
      <c r="J16" s="255"/>
      <c r="K16" s="255"/>
    </row>
    <row r="17" spans="1:11" ht="36.75" customHeight="1" thickBot="1">
      <c r="A17" s="476" t="s">
        <v>265</v>
      </c>
      <c r="B17" s="1211" t="s">
        <v>266</v>
      </c>
      <c r="C17" s="1212"/>
      <c r="D17" s="1210" t="s">
        <v>273</v>
      </c>
      <c r="E17" s="1204"/>
      <c r="F17" s="1204"/>
      <c r="G17" s="1204"/>
      <c r="H17" s="1204"/>
      <c r="I17" s="255"/>
      <c r="J17" s="255"/>
      <c r="K17" s="255"/>
    </row>
    <row r="18" spans="1:11" ht="27.75" thickBot="1">
      <c r="A18" s="477" t="s">
        <v>267</v>
      </c>
      <c r="B18" s="479" t="s">
        <v>591</v>
      </c>
      <c r="C18" s="478" t="s">
        <v>269</v>
      </c>
      <c r="D18" s="478" t="s">
        <v>270</v>
      </c>
      <c r="E18" s="979"/>
      <c r="F18" s="255"/>
      <c r="G18" s="255"/>
      <c r="H18" s="255"/>
      <c r="I18" s="255"/>
      <c r="J18" s="255"/>
      <c r="K18" s="255"/>
    </row>
    <row r="19" spans="1:11" ht="26.25" customHeight="1" thickBot="1">
      <c r="A19" s="477" t="s">
        <v>271</v>
      </c>
      <c r="B19" s="481">
        <v>0.9</v>
      </c>
      <c r="C19" s="481">
        <v>0.9</v>
      </c>
      <c r="D19" s="481">
        <v>0.9</v>
      </c>
      <c r="E19" s="980"/>
      <c r="F19" s="980"/>
      <c r="G19" s="980"/>
      <c r="H19" s="980"/>
      <c r="I19" s="980"/>
      <c r="J19" s="980"/>
      <c r="K19" s="981"/>
    </row>
    <row r="20" spans="1:11" ht="26.25" thickBot="1">
      <c r="A20" s="477" t="s">
        <v>272</v>
      </c>
      <c r="B20" s="478"/>
      <c r="C20" s="478"/>
      <c r="D20" s="478"/>
      <c r="E20" s="979"/>
      <c r="F20" s="255"/>
      <c r="G20" s="255"/>
      <c r="H20" s="255"/>
      <c r="I20" s="255"/>
      <c r="J20" s="255"/>
      <c r="K20" s="255"/>
    </row>
    <row r="21" spans="1:11" ht="17.25" thickBot="1">
      <c r="A21" s="484"/>
      <c r="E21" s="979"/>
      <c r="F21" s="255"/>
      <c r="G21" s="255"/>
      <c r="H21" s="255"/>
      <c r="I21" s="255"/>
      <c r="J21" s="255"/>
      <c r="K21" s="255"/>
    </row>
    <row r="22" spans="1:5" ht="16.5" thickBot="1">
      <c r="A22" s="465" t="s">
        <v>333</v>
      </c>
      <c r="E22" s="480"/>
    </row>
    <row r="23" ht="17.25" thickBot="1">
      <c r="A23" s="473"/>
    </row>
    <row r="24" spans="1:4" ht="18" thickBot="1" thickTop="1">
      <c r="A24" s="466" t="s">
        <v>262</v>
      </c>
      <c r="B24" s="467">
        <v>2010</v>
      </c>
      <c r="C24" s="467">
        <v>2011</v>
      </c>
      <c r="D24" s="468">
        <v>2012</v>
      </c>
    </row>
    <row r="25" spans="1:7" ht="27">
      <c r="A25" s="988" t="s">
        <v>295</v>
      </c>
      <c r="B25" s="1213">
        <v>0</v>
      </c>
      <c r="C25" s="1215">
        <v>0</v>
      </c>
      <c r="D25" s="1217">
        <v>0</v>
      </c>
      <c r="G25" s="513" t="s">
        <v>280</v>
      </c>
    </row>
    <row r="26" spans="1:7" ht="17.25" thickBot="1">
      <c r="A26" s="518" t="s">
        <v>594</v>
      </c>
      <c r="B26" s="1214"/>
      <c r="C26" s="1216"/>
      <c r="D26" s="1218"/>
      <c r="G26" s="512" t="s">
        <v>339</v>
      </c>
    </row>
    <row r="27" spans="1:7" ht="17.25" thickTop="1">
      <c r="A27" s="986"/>
      <c r="B27" s="650"/>
      <c r="C27" s="651"/>
      <c r="D27" s="651"/>
      <c r="G27" s="512" t="s">
        <v>287</v>
      </c>
    </row>
    <row r="28" spans="1:7" ht="16.5">
      <c r="A28" s="987"/>
      <c r="B28" s="650"/>
      <c r="C28" s="651"/>
      <c r="D28" s="651"/>
      <c r="G28" s="512" t="s">
        <v>288</v>
      </c>
    </row>
    <row r="29" spans="1:7" ht="30.75" customHeight="1" thickBot="1">
      <c r="A29" s="506" t="s">
        <v>263</v>
      </c>
      <c r="B29" s="1224" t="s">
        <v>275</v>
      </c>
      <c r="C29" s="1225"/>
      <c r="D29" s="1225"/>
      <c r="G29" s="512" t="s">
        <v>289</v>
      </c>
    </row>
    <row r="30" spans="1:8" ht="36" customHeight="1" thickBot="1">
      <c r="A30" s="475" t="s">
        <v>264</v>
      </c>
      <c r="B30" s="1205" t="s">
        <v>278</v>
      </c>
      <c r="C30" s="1223"/>
      <c r="D30" s="1223"/>
      <c r="E30" s="1223"/>
      <c r="F30" s="1223"/>
      <c r="G30" s="1223"/>
      <c r="H30" s="1223"/>
    </row>
    <row r="31" spans="1:11" ht="14.25" customHeight="1" thickBot="1" thickTop="1">
      <c r="A31" s="476" t="s">
        <v>265</v>
      </c>
      <c r="B31" s="1211" t="s">
        <v>266</v>
      </c>
      <c r="C31" s="1212"/>
      <c r="D31" s="935" t="s">
        <v>279</v>
      </c>
      <c r="E31" s="982"/>
      <c r="F31" s="982"/>
      <c r="G31" s="982"/>
      <c r="H31" s="982"/>
      <c r="I31" s="982"/>
      <c r="J31" s="982"/>
      <c r="K31" s="983"/>
    </row>
    <row r="32" spans="1:11" ht="25.5" customHeight="1" thickBot="1">
      <c r="A32" s="506" t="s">
        <v>267</v>
      </c>
      <c r="B32" s="569" t="s">
        <v>592</v>
      </c>
      <c r="C32" s="507" t="s">
        <v>269</v>
      </c>
      <c r="D32" s="507" t="s">
        <v>270</v>
      </c>
      <c r="E32" s="984"/>
      <c r="F32" s="984"/>
      <c r="G32" s="984"/>
      <c r="H32" s="984"/>
      <c r="I32" s="984"/>
      <c r="J32" s="984"/>
      <c r="K32" s="985"/>
    </row>
    <row r="33" spans="1:11" ht="26.25" customHeight="1" thickBot="1">
      <c r="A33" s="506" t="s">
        <v>271</v>
      </c>
      <c r="B33" s="509"/>
      <c r="C33" s="509"/>
      <c r="D33" s="509"/>
      <c r="E33" s="980"/>
      <c r="F33" s="980"/>
      <c r="G33" s="980"/>
      <c r="H33" s="980"/>
      <c r="I33" s="980"/>
      <c r="J33" s="980"/>
      <c r="K33" s="981"/>
    </row>
    <row r="34" spans="1:4" ht="26.25" thickBot="1">
      <c r="A34" s="510" t="s">
        <v>272</v>
      </c>
      <c r="B34" s="511"/>
      <c r="C34" s="511"/>
      <c r="D34" s="511"/>
    </row>
    <row r="35" ht="13.5" thickTop="1"/>
    <row r="36" spans="1:2" ht="16.5" thickBot="1">
      <c r="A36" s="465" t="s">
        <v>334</v>
      </c>
      <c r="B36" s="512"/>
    </row>
    <row r="37" spans="1:4" ht="18" thickBot="1" thickTop="1">
      <c r="A37" s="514" t="s">
        <v>262</v>
      </c>
      <c r="B37" s="515">
        <v>2010</v>
      </c>
      <c r="C37" s="515">
        <v>2011</v>
      </c>
      <c r="D37" s="516">
        <v>2012</v>
      </c>
    </row>
    <row r="38" spans="1:4" ht="27.75">
      <c r="A38" s="519" t="s">
        <v>295</v>
      </c>
      <c r="B38" s="503">
        <v>2000</v>
      </c>
      <c r="C38" s="502">
        <v>2000</v>
      </c>
      <c r="D38" s="504">
        <v>2000</v>
      </c>
    </row>
    <row r="39" spans="1:7" ht="17.25" thickBot="1">
      <c r="A39" s="520" t="s">
        <v>594</v>
      </c>
      <c r="B39" s="471"/>
      <c r="C39" s="470"/>
      <c r="D39" s="472"/>
      <c r="G39" s="512" t="s">
        <v>280</v>
      </c>
    </row>
    <row r="40" spans="1:7" ht="17.25" thickTop="1">
      <c r="A40" s="990"/>
      <c r="B40" s="991"/>
      <c r="C40" s="989"/>
      <c r="D40" s="989"/>
      <c r="G40" s="512" t="s">
        <v>340</v>
      </c>
    </row>
    <row r="41" spans="1:7" ht="16.5">
      <c r="A41" s="987"/>
      <c r="B41" s="650"/>
      <c r="C41" s="651"/>
      <c r="D41" s="651"/>
      <c r="G41" s="512" t="s">
        <v>293</v>
      </c>
    </row>
    <row r="42" spans="1:7" ht="17.25" thickBot="1">
      <c r="A42" s="473"/>
      <c r="G42" s="512" t="s">
        <v>294</v>
      </c>
    </row>
    <row r="43" spans="1:11" ht="14.25" customHeight="1" thickBot="1" thickTop="1">
      <c r="A43" s="505" t="s">
        <v>285</v>
      </c>
      <c r="B43" s="1203" t="s">
        <v>290</v>
      </c>
      <c r="C43" s="1204"/>
      <c r="D43" s="1204"/>
      <c r="E43" s="1204"/>
      <c r="F43" s="1204"/>
      <c r="G43" s="1204"/>
      <c r="H43" s="1204"/>
      <c r="I43" s="1204"/>
      <c r="J43" s="1204"/>
      <c r="K43" s="1204"/>
    </row>
    <row r="44" spans="1:11" ht="30.75" customHeight="1" thickBot="1">
      <c r="A44" s="475" t="s">
        <v>264</v>
      </c>
      <c r="B44" s="1205" t="s">
        <v>593</v>
      </c>
      <c r="C44" s="1204"/>
      <c r="D44" s="1204"/>
      <c r="E44" s="1204"/>
      <c r="F44" s="1204"/>
      <c r="G44" s="1204"/>
      <c r="H44" s="1204"/>
      <c r="I44" s="1204"/>
      <c r="J44" s="1204"/>
      <c r="K44" s="1204"/>
    </row>
    <row r="45" spans="1:11" ht="14.25" customHeight="1" thickBot="1" thickTop="1">
      <c r="A45" s="476" t="s">
        <v>265</v>
      </c>
      <c r="B45" s="1211" t="s">
        <v>266</v>
      </c>
      <c r="C45" s="1212"/>
      <c r="D45" s="935" t="s">
        <v>291</v>
      </c>
      <c r="E45" s="982"/>
      <c r="F45" s="982"/>
      <c r="G45" s="982"/>
      <c r="H45" s="982"/>
      <c r="I45" s="982"/>
      <c r="J45" s="982"/>
      <c r="K45" s="983"/>
    </row>
    <row r="46" spans="1:11" ht="25.5" customHeight="1" thickBot="1">
      <c r="A46" s="506" t="s">
        <v>267</v>
      </c>
      <c r="B46" s="508" t="s">
        <v>592</v>
      </c>
      <c r="C46" s="507" t="s">
        <v>269</v>
      </c>
      <c r="D46" s="507" t="s">
        <v>270</v>
      </c>
      <c r="E46" s="984"/>
      <c r="F46" s="984"/>
      <c r="G46" s="984"/>
      <c r="H46" s="984"/>
      <c r="I46" s="984"/>
      <c r="J46" s="984"/>
      <c r="K46" s="985"/>
    </row>
    <row r="47" spans="1:11" ht="26.25" customHeight="1" thickBot="1">
      <c r="A47" s="506" t="s">
        <v>271</v>
      </c>
      <c r="B47" s="507">
        <v>5</v>
      </c>
      <c r="C47" s="507">
        <v>5</v>
      </c>
      <c r="D47" s="507">
        <v>5</v>
      </c>
      <c r="E47" s="980"/>
      <c r="F47" s="980"/>
      <c r="G47" s="980"/>
      <c r="H47" s="980"/>
      <c r="I47" s="980"/>
      <c r="J47" s="980"/>
      <c r="K47" s="981"/>
    </row>
    <row r="48" spans="1:11" ht="26.25" thickBot="1">
      <c r="A48" s="510" t="s">
        <v>286</v>
      </c>
      <c r="B48" s="511"/>
      <c r="C48" s="511"/>
      <c r="D48" s="511"/>
      <c r="E48" s="979"/>
      <c r="F48" s="255"/>
      <c r="G48" s="255"/>
      <c r="H48" s="255"/>
      <c r="I48" s="255"/>
      <c r="J48" s="255"/>
      <c r="K48" s="255"/>
    </row>
    <row r="49" spans="1:11" ht="18" thickBot="1" thickTop="1">
      <c r="A49" s="473"/>
      <c r="E49" s="979"/>
      <c r="F49" s="255"/>
      <c r="G49" s="255"/>
      <c r="H49" s="255"/>
      <c r="I49" s="255"/>
      <c r="J49" s="255"/>
      <c r="K49" s="255"/>
    </row>
    <row r="50" spans="1:5" ht="16.5" thickBot="1">
      <c r="A50" s="465" t="s">
        <v>335</v>
      </c>
      <c r="B50" s="512"/>
      <c r="E50" s="992"/>
    </row>
    <row r="51" spans="1:4" ht="18" thickBot="1" thickTop="1">
      <c r="A51" s="514" t="s">
        <v>262</v>
      </c>
      <c r="B51" s="515">
        <v>2010</v>
      </c>
      <c r="C51" s="515">
        <v>2011</v>
      </c>
      <c r="D51" s="516">
        <v>2012</v>
      </c>
    </row>
    <row r="52" spans="1:4" ht="27.75">
      <c r="A52" s="519" t="s">
        <v>295</v>
      </c>
      <c r="B52" s="503"/>
      <c r="C52" s="502"/>
      <c r="D52" s="504"/>
    </row>
    <row r="53" spans="1:7" ht="17.25" thickBot="1">
      <c r="A53" s="520" t="s">
        <v>594</v>
      </c>
      <c r="B53" s="471"/>
      <c r="C53" s="470"/>
      <c r="D53" s="472"/>
      <c r="G53" s="512"/>
    </row>
    <row r="54" spans="1:7" ht="17.25" thickTop="1">
      <c r="A54" s="990"/>
      <c r="B54" s="991"/>
      <c r="C54" s="989"/>
      <c r="D54" s="989"/>
      <c r="G54" s="512"/>
    </row>
    <row r="55" spans="1:7" ht="17.25" thickBot="1">
      <c r="A55" s="473"/>
      <c r="G55" s="512"/>
    </row>
    <row r="56" spans="1:11" ht="14.25" thickBot="1" thickTop="1">
      <c r="A56" s="505" t="s">
        <v>285</v>
      </c>
      <c r="B56" s="1203" t="s">
        <v>290</v>
      </c>
      <c r="C56" s="1204"/>
      <c r="D56" s="1204"/>
      <c r="E56" s="1204"/>
      <c r="F56" s="1204"/>
      <c r="G56" s="1204"/>
      <c r="H56" s="1204"/>
      <c r="I56" s="1204"/>
      <c r="J56" s="1204"/>
      <c r="K56" s="1204"/>
    </row>
    <row r="57" spans="1:11" ht="18.75" customHeight="1" thickBot="1">
      <c r="A57" s="475" t="s">
        <v>264</v>
      </c>
      <c r="B57" s="1205" t="s">
        <v>296</v>
      </c>
      <c r="C57" s="1204"/>
      <c r="D57" s="1204"/>
      <c r="E57" s="1204"/>
      <c r="F57" s="1204"/>
      <c r="G57" s="1204"/>
      <c r="H57" s="1204"/>
      <c r="I57" s="1204"/>
      <c r="J57" s="1204"/>
      <c r="K57" s="1204"/>
    </row>
    <row r="58" spans="1:12" ht="14.25" customHeight="1" thickBot="1" thickTop="1">
      <c r="A58" s="476" t="s">
        <v>265</v>
      </c>
      <c r="B58" s="1211" t="s">
        <v>266</v>
      </c>
      <c r="C58" s="1212"/>
      <c r="D58" s="935" t="s">
        <v>297</v>
      </c>
      <c r="E58" s="982"/>
      <c r="F58" s="982"/>
      <c r="G58" s="982"/>
      <c r="H58" s="982"/>
      <c r="I58" s="982"/>
      <c r="J58" s="982"/>
      <c r="K58" s="983"/>
      <c r="L58" s="255"/>
    </row>
    <row r="59" spans="1:12" ht="13.5" customHeight="1" thickBot="1">
      <c r="A59" s="506" t="s">
        <v>267</v>
      </c>
      <c r="B59" s="508" t="s">
        <v>268</v>
      </c>
      <c r="C59" s="507" t="s">
        <v>269</v>
      </c>
      <c r="D59" s="507" t="s">
        <v>270</v>
      </c>
      <c r="E59" s="984"/>
      <c r="F59" s="984"/>
      <c r="G59" s="984"/>
      <c r="H59" s="984"/>
      <c r="I59" s="984"/>
      <c r="J59" s="984"/>
      <c r="K59" s="985"/>
      <c r="L59" s="255"/>
    </row>
    <row r="60" spans="1:12" ht="26.25" customHeight="1" thickBot="1">
      <c r="A60" s="506" t="s">
        <v>271</v>
      </c>
      <c r="B60" s="507"/>
      <c r="C60" s="507"/>
      <c r="D60" s="507"/>
      <c r="E60" s="980"/>
      <c r="F60" s="980"/>
      <c r="G60" s="980"/>
      <c r="H60" s="980"/>
      <c r="I60" s="980"/>
      <c r="J60" s="980"/>
      <c r="K60" s="981"/>
      <c r="L60" s="255"/>
    </row>
    <row r="61" spans="1:12" ht="26.25" thickBot="1">
      <c r="A61" s="510" t="s">
        <v>286</v>
      </c>
      <c r="B61" s="511"/>
      <c r="C61" s="511"/>
      <c r="D61" s="511"/>
      <c r="E61" s="979"/>
      <c r="F61" s="255"/>
      <c r="G61" s="255"/>
      <c r="H61" s="255"/>
      <c r="I61" s="255"/>
      <c r="J61" s="255"/>
      <c r="K61" s="255"/>
      <c r="L61" s="255"/>
    </row>
    <row r="62" spans="5:12" ht="14.25" thickBot="1" thickTop="1">
      <c r="E62" s="979"/>
      <c r="F62" s="255"/>
      <c r="G62" s="255"/>
      <c r="H62" s="255"/>
      <c r="I62" s="255"/>
      <c r="J62" s="255"/>
      <c r="K62" s="255"/>
      <c r="L62" s="255"/>
    </row>
    <row r="63" spans="5:12" ht="13.5" thickBot="1">
      <c r="E63" s="992"/>
      <c r="F63" s="255"/>
      <c r="G63" s="255"/>
      <c r="H63" s="255"/>
      <c r="I63" s="255"/>
      <c r="J63" s="255"/>
      <c r="K63" s="255"/>
      <c r="L63" s="255"/>
    </row>
    <row r="64" spans="1:2" ht="17.25" thickBot="1" thickTop="1">
      <c r="A64" s="465" t="s">
        <v>336</v>
      </c>
      <c r="B64" s="512"/>
    </row>
    <row r="65" spans="1:7" ht="18" thickBot="1" thickTop="1">
      <c r="A65" s="514" t="s">
        <v>262</v>
      </c>
      <c r="B65" s="515">
        <v>2010</v>
      </c>
      <c r="C65" s="515">
        <v>2011</v>
      </c>
      <c r="D65" s="516">
        <v>2012</v>
      </c>
      <c r="G65" s="512" t="s">
        <v>280</v>
      </c>
    </row>
    <row r="66" spans="1:7" ht="27.75">
      <c r="A66" s="519" t="s">
        <v>295</v>
      </c>
      <c r="B66" s="503">
        <v>5619</v>
      </c>
      <c r="C66" s="502">
        <v>6010</v>
      </c>
      <c r="D66" s="504">
        <v>6430</v>
      </c>
      <c r="G66" s="512" t="s">
        <v>341</v>
      </c>
    </row>
    <row r="67" spans="1:7" ht="17.25" thickBot="1">
      <c r="A67" s="520" t="s">
        <v>594</v>
      </c>
      <c r="B67" s="471"/>
      <c r="C67" s="470"/>
      <c r="D67" s="472"/>
      <c r="G67" s="512" t="s">
        <v>298</v>
      </c>
    </row>
    <row r="68" spans="1:7" ht="17.25" thickTop="1">
      <c r="A68" s="990"/>
      <c r="B68" s="991"/>
      <c r="C68" s="989"/>
      <c r="D68" s="989"/>
      <c r="G68" s="512" t="s">
        <v>299</v>
      </c>
    </row>
    <row r="69" spans="1:7" ht="16.5">
      <c r="A69" s="987"/>
      <c r="B69" s="650"/>
      <c r="C69" s="651"/>
      <c r="D69" s="651"/>
      <c r="G69" s="512" t="s">
        <v>300</v>
      </c>
    </row>
    <row r="70" ht="17.25" thickBot="1">
      <c r="A70" s="473"/>
    </row>
    <row r="71" spans="1:11" ht="14.25" thickBot="1" thickTop="1">
      <c r="A71" s="505" t="s">
        <v>285</v>
      </c>
      <c r="B71" s="1203" t="s">
        <v>290</v>
      </c>
      <c r="C71" s="1204"/>
      <c r="D71" s="1204"/>
      <c r="E71" s="1204"/>
      <c r="F71" s="1204"/>
      <c r="G71" s="1204"/>
      <c r="H71" s="1204"/>
      <c r="I71" s="1204"/>
      <c r="J71" s="1204"/>
      <c r="K71" s="1204"/>
    </row>
    <row r="72" spans="1:11" ht="15" customHeight="1" thickBot="1">
      <c r="A72" s="475" t="s">
        <v>264</v>
      </c>
      <c r="B72" s="1205" t="s">
        <v>296</v>
      </c>
      <c r="C72" s="1204"/>
      <c r="D72" s="1204"/>
      <c r="E72" s="1204"/>
      <c r="F72" s="1204"/>
      <c r="G72" s="1204"/>
      <c r="H72" s="1204"/>
      <c r="I72" s="1204"/>
      <c r="J72" s="1204"/>
      <c r="K72" s="1204"/>
    </row>
    <row r="73" spans="1:11" ht="14.25" customHeight="1" thickBot="1" thickTop="1">
      <c r="A73" s="476" t="s">
        <v>265</v>
      </c>
      <c r="B73" s="1211" t="s">
        <v>266</v>
      </c>
      <c r="C73" s="1212"/>
      <c r="D73" s="935" t="s">
        <v>301</v>
      </c>
      <c r="E73" s="982"/>
      <c r="F73" s="982"/>
      <c r="G73" s="982"/>
      <c r="H73" s="982"/>
      <c r="I73" s="982"/>
      <c r="J73" s="982"/>
      <c r="K73" s="983"/>
    </row>
    <row r="74" spans="1:11" ht="13.5" customHeight="1" thickBot="1">
      <c r="A74" s="506" t="s">
        <v>267</v>
      </c>
      <c r="B74" s="508" t="s">
        <v>268</v>
      </c>
      <c r="C74" s="507" t="s">
        <v>269</v>
      </c>
      <c r="D74" s="507" t="s">
        <v>270</v>
      </c>
      <c r="E74" s="984"/>
      <c r="F74" s="984"/>
      <c r="G74" s="984"/>
      <c r="H74" s="984"/>
      <c r="I74" s="984"/>
      <c r="J74" s="984"/>
      <c r="K74" s="985"/>
    </row>
    <row r="75" spans="1:11" ht="39" customHeight="1" thickBot="1">
      <c r="A75" s="506" t="s">
        <v>271</v>
      </c>
      <c r="B75" s="509">
        <v>0.9</v>
      </c>
      <c r="C75" s="509">
        <v>0.95</v>
      </c>
      <c r="D75" s="509">
        <v>1</v>
      </c>
      <c r="E75" s="980"/>
      <c r="F75" s="980"/>
      <c r="G75" s="980"/>
      <c r="H75" s="980"/>
      <c r="I75" s="980"/>
      <c r="J75" s="980"/>
      <c r="K75" s="981"/>
    </row>
    <row r="76" spans="1:11" ht="26.25" thickBot="1">
      <c r="A76" s="510" t="s">
        <v>286</v>
      </c>
      <c r="B76" s="511"/>
      <c r="C76" s="511"/>
      <c r="D76" s="511"/>
      <c r="E76" s="979"/>
      <c r="F76" s="255"/>
      <c r="G76" s="255"/>
      <c r="H76" s="255"/>
      <c r="I76" s="255"/>
      <c r="J76" s="255"/>
      <c r="K76" s="255"/>
    </row>
    <row r="77" spans="1:11" ht="16.5" thickBot="1" thickTop="1">
      <c r="A77" s="517"/>
      <c r="B77" s="517"/>
      <c r="C77" s="517"/>
      <c r="D77" s="517"/>
      <c r="E77" s="979"/>
      <c r="F77" s="255"/>
      <c r="G77" s="255"/>
      <c r="H77" s="255"/>
      <c r="I77" s="255"/>
      <c r="J77" s="255"/>
      <c r="K77" s="255"/>
    </row>
    <row r="78" spans="5:11" ht="13.5" thickBot="1">
      <c r="E78" s="992"/>
      <c r="F78" s="255"/>
      <c r="G78" s="255"/>
      <c r="H78" s="255"/>
      <c r="I78" s="255"/>
      <c r="J78" s="255"/>
      <c r="K78" s="255"/>
    </row>
    <row r="79" spans="5:11" ht="15.75" thickTop="1">
      <c r="E79" s="993"/>
      <c r="F79" s="255"/>
      <c r="G79" s="255"/>
      <c r="H79" s="255"/>
      <c r="I79" s="255"/>
      <c r="J79" s="255"/>
      <c r="K79" s="255"/>
    </row>
    <row r="80" spans="1:2" ht="16.5" thickBot="1">
      <c r="A80" s="465" t="s">
        <v>337</v>
      </c>
      <c r="B80" s="512"/>
    </row>
    <row r="81" spans="1:4" ht="18" thickBot="1" thickTop="1">
      <c r="A81" s="514" t="s">
        <v>262</v>
      </c>
      <c r="B81" s="515">
        <v>2010</v>
      </c>
      <c r="C81" s="515">
        <v>2011</v>
      </c>
      <c r="D81" s="516">
        <v>2012</v>
      </c>
    </row>
    <row r="82" spans="1:4" ht="27.75">
      <c r="A82" s="519" t="s">
        <v>295</v>
      </c>
      <c r="B82" s="503">
        <v>1000</v>
      </c>
      <c r="C82" s="502">
        <v>1200</v>
      </c>
      <c r="D82" s="504">
        <v>1300</v>
      </c>
    </row>
    <row r="83" spans="1:7" ht="17.25" thickBot="1">
      <c r="A83" s="520" t="s">
        <v>594</v>
      </c>
      <c r="B83" s="471"/>
      <c r="C83" s="470"/>
      <c r="D83" s="472"/>
      <c r="G83" s="512" t="s">
        <v>280</v>
      </c>
    </row>
    <row r="84" spans="1:7" ht="17.25" thickTop="1">
      <c r="A84" s="990"/>
      <c r="B84" s="991"/>
      <c r="C84" s="989"/>
      <c r="D84" s="989"/>
      <c r="G84" s="512" t="s">
        <v>342</v>
      </c>
    </row>
    <row r="85" spans="1:7" ht="16.5">
      <c r="A85" s="987"/>
      <c r="B85" s="650"/>
      <c r="C85" s="651"/>
      <c r="D85" s="651"/>
      <c r="G85" s="512" t="s">
        <v>302</v>
      </c>
    </row>
    <row r="86" spans="1:7" ht="17.25" thickBot="1">
      <c r="A86" s="473"/>
      <c r="G86" s="512"/>
    </row>
    <row r="87" spans="1:11" ht="14.25" thickBot="1" thickTop="1">
      <c r="A87" s="505" t="s">
        <v>285</v>
      </c>
      <c r="B87" s="1203" t="s">
        <v>303</v>
      </c>
      <c r="C87" s="1204"/>
      <c r="D87" s="1204"/>
      <c r="E87" s="1204"/>
      <c r="F87" s="1204"/>
      <c r="G87" s="1204"/>
      <c r="H87" s="1204"/>
      <c r="I87" s="1204"/>
      <c r="J87" s="1204"/>
      <c r="K87" s="1204"/>
    </row>
    <row r="88" spans="1:11" ht="13.5" thickBot="1">
      <c r="A88" s="475" t="s">
        <v>264</v>
      </c>
      <c r="B88" s="1205" t="s">
        <v>296</v>
      </c>
      <c r="C88" s="1204"/>
      <c r="D88" s="1204"/>
      <c r="E88" s="1204"/>
      <c r="F88" s="1204"/>
      <c r="G88" s="1204"/>
      <c r="H88" s="1204"/>
      <c r="I88" s="1204"/>
      <c r="J88" s="1204"/>
      <c r="K88" s="1204"/>
    </row>
    <row r="89" spans="1:11" ht="14.25" customHeight="1" thickBot="1" thickTop="1">
      <c r="A89" s="476" t="s">
        <v>265</v>
      </c>
      <c r="B89" s="1211" t="s">
        <v>266</v>
      </c>
      <c r="C89" s="1212"/>
      <c r="D89" s="935" t="s">
        <v>301</v>
      </c>
      <c r="E89" s="982"/>
      <c r="F89" s="982"/>
      <c r="G89" s="982"/>
      <c r="H89" s="982"/>
      <c r="I89" s="982"/>
      <c r="J89" s="982"/>
      <c r="K89" s="983"/>
    </row>
    <row r="90" spans="1:11" ht="13.5" customHeight="1" thickBot="1">
      <c r="A90" s="506" t="s">
        <v>267</v>
      </c>
      <c r="B90" s="508" t="s">
        <v>268</v>
      </c>
      <c r="C90" s="507" t="s">
        <v>269</v>
      </c>
      <c r="D90" s="507" t="s">
        <v>270</v>
      </c>
      <c r="E90" s="984"/>
      <c r="F90" s="984"/>
      <c r="G90" s="984"/>
      <c r="H90" s="984"/>
      <c r="I90" s="984"/>
      <c r="J90" s="984"/>
      <c r="K90" s="985"/>
    </row>
    <row r="91" spans="1:11" ht="36.75" customHeight="1" thickBot="1">
      <c r="A91" s="506" t="s">
        <v>271</v>
      </c>
      <c r="B91" s="509">
        <v>1</v>
      </c>
      <c r="C91" s="509">
        <v>1</v>
      </c>
      <c r="D91" s="509">
        <v>1</v>
      </c>
      <c r="E91" s="980"/>
      <c r="F91" s="980"/>
      <c r="G91" s="980"/>
      <c r="H91" s="980"/>
      <c r="I91" s="980"/>
      <c r="J91" s="980"/>
      <c r="K91" s="981"/>
    </row>
    <row r="92" spans="1:11" ht="26.25" thickBot="1">
      <c r="A92" s="510" t="s">
        <v>286</v>
      </c>
      <c r="B92" s="511"/>
      <c r="C92" s="511"/>
      <c r="D92" s="511"/>
      <c r="E92" s="979"/>
      <c r="F92" s="255"/>
      <c r="G92" s="255"/>
      <c r="H92" s="255"/>
      <c r="I92" s="255"/>
      <c r="J92" s="255"/>
      <c r="K92" s="255"/>
    </row>
    <row r="93" spans="1:11" ht="16.5" thickBot="1" thickTop="1">
      <c r="A93" s="517"/>
      <c r="B93" s="517"/>
      <c r="C93" s="517"/>
      <c r="D93" s="517"/>
      <c r="E93" s="979"/>
      <c r="F93" s="255"/>
      <c r="G93" s="255"/>
      <c r="H93" s="255"/>
      <c r="I93" s="255"/>
      <c r="J93" s="255"/>
      <c r="K93" s="255"/>
    </row>
    <row r="94" spans="5:11" ht="13.5" thickBot="1">
      <c r="E94" s="992"/>
      <c r="F94" s="255"/>
      <c r="G94" s="255"/>
      <c r="H94" s="255"/>
      <c r="I94" s="255"/>
      <c r="J94" s="255"/>
      <c r="K94" s="255"/>
    </row>
    <row r="95" spans="5:11" ht="15.75" thickTop="1">
      <c r="E95" s="993"/>
      <c r="F95" s="255"/>
      <c r="G95" s="255"/>
      <c r="H95" s="255"/>
      <c r="I95" s="255"/>
      <c r="J95" s="255"/>
      <c r="K95" s="255"/>
    </row>
  </sheetData>
  <sheetProtection/>
  <mergeCells count="26">
    <mergeCell ref="B8:B9"/>
    <mergeCell ref="C8:C9"/>
    <mergeCell ref="B44:K44"/>
    <mergeCell ref="B30:H30"/>
    <mergeCell ref="B29:D29"/>
    <mergeCell ref="B43:K43"/>
    <mergeCell ref="D8:D9"/>
    <mergeCell ref="B71:K71"/>
    <mergeCell ref="B72:K72"/>
    <mergeCell ref="B25:B26"/>
    <mergeCell ref="C25:C26"/>
    <mergeCell ref="D25:D26"/>
    <mergeCell ref="B13:C13"/>
    <mergeCell ref="B45:C45"/>
    <mergeCell ref="B17:C17"/>
    <mergeCell ref="B31:C31"/>
    <mergeCell ref="B87:K87"/>
    <mergeCell ref="B88:K88"/>
    <mergeCell ref="B11:D11"/>
    <mergeCell ref="B12:D12"/>
    <mergeCell ref="D17:H17"/>
    <mergeCell ref="B89:C89"/>
    <mergeCell ref="B58:C58"/>
    <mergeCell ref="B73:C73"/>
    <mergeCell ref="B56:K56"/>
    <mergeCell ref="B57:K57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52"/>
  <sheetViews>
    <sheetView zoomScale="88" zoomScaleNormal="88" zoomScalePageLayoutView="0" workbookViewId="0" topLeftCell="A1">
      <selection activeCell="S52" sqref="B2:S52"/>
    </sheetView>
  </sheetViews>
  <sheetFormatPr defaultColWidth="9.140625" defaultRowHeight="12.75"/>
  <cols>
    <col min="1" max="1" width="1.57421875" style="0" customWidth="1"/>
    <col min="2" max="2" width="2.7109375" style="33" customWidth="1"/>
    <col min="3" max="3" width="3.7109375" style="32" customWidth="1"/>
    <col min="4" max="4" width="7.28125" style="0" customWidth="1"/>
    <col min="5" max="5" width="2.28125" style="0" customWidth="1"/>
    <col min="6" max="6" width="36.140625" style="0" customWidth="1"/>
    <col min="7" max="7" width="4.57421875" style="0" bestFit="1" customWidth="1"/>
    <col min="8" max="8" width="7.28125" style="0" bestFit="1" customWidth="1"/>
    <col min="9" max="9" width="8.421875" style="0" bestFit="1" customWidth="1"/>
    <col min="10" max="10" width="7.28125" style="0" bestFit="1" customWidth="1"/>
    <col min="11" max="11" width="5.140625" style="0" bestFit="1" customWidth="1"/>
    <col min="12" max="12" width="8.421875" style="0" bestFit="1" customWidth="1"/>
    <col min="13" max="13" width="6.8515625" style="270" bestFit="1" customWidth="1"/>
    <col min="14" max="14" width="4.57421875" style="0" bestFit="1" customWidth="1"/>
    <col min="15" max="17" width="5.8515625" style="0" bestFit="1" customWidth="1"/>
    <col min="18" max="18" width="8.57421875" style="0" bestFit="1" customWidth="1"/>
    <col min="19" max="19" width="10.7109375" style="270" bestFit="1" customWidth="1"/>
    <col min="20" max="20" width="5.8515625" style="0" bestFit="1" customWidth="1"/>
    <col min="21" max="21" width="7.28125" style="0" bestFit="1" customWidth="1"/>
    <col min="22" max="22" width="5.8515625" style="0" bestFit="1" customWidth="1"/>
    <col min="23" max="23" width="7.28125" style="0" bestFit="1" customWidth="1"/>
    <col min="24" max="24" width="5.8515625" style="0" bestFit="1" customWidth="1"/>
    <col min="25" max="25" width="7.28125" style="0" bestFit="1" customWidth="1"/>
    <col min="26" max="26" width="5.8515625" style="0" bestFit="1" customWidth="1"/>
    <col min="27" max="27" width="7.28125" style="0" bestFit="1" customWidth="1"/>
    <col min="28" max="28" width="5.8515625" style="0" bestFit="1" customWidth="1"/>
    <col min="30" max="30" width="9.8515625" style="0" customWidth="1"/>
    <col min="31" max="31" width="9.57421875" style="0" bestFit="1" customWidth="1"/>
  </cols>
  <sheetData>
    <row r="1" spans="12:20" ht="15" customHeight="1">
      <c r="L1" s="432"/>
      <c r="T1" s="83"/>
    </row>
    <row r="2" spans="3:20" ht="18.75">
      <c r="C2" s="437" t="s">
        <v>200</v>
      </c>
      <c r="T2" s="83"/>
    </row>
    <row r="3" ht="13.5" thickBot="1"/>
    <row r="4" spans="2:19" ht="13.5" customHeight="1">
      <c r="B4" s="1233" t="s">
        <v>326</v>
      </c>
      <c r="C4" s="1234"/>
      <c r="D4" s="1234"/>
      <c r="E4" s="1234"/>
      <c r="F4" s="1234"/>
      <c r="G4" s="1234"/>
      <c r="H4" s="1234"/>
      <c r="I4" s="1234"/>
      <c r="J4" s="1234"/>
      <c r="K4" s="1234"/>
      <c r="L4" s="1235"/>
      <c r="M4" s="353"/>
      <c r="N4" s="352"/>
      <c r="O4" s="352"/>
      <c r="P4" s="352"/>
      <c r="Q4" s="352"/>
      <c r="R4" s="352"/>
      <c r="S4" s="645" t="s">
        <v>41</v>
      </c>
    </row>
    <row r="5" spans="2:19" ht="18.75" customHeight="1" thickBot="1">
      <c r="B5" s="1003"/>
      <c r="C5" s="522"/>
      <c r="D5" s="523"/>
      <c r="E5" s="524"/>
      <c r="F5" s="525"/>
      <c r="G5" s="1236" t="s">
        <v>40</v>
      </c>
      <c r="H5" s="1236"/>
      <c r="I5" s="1236"/>
      <c r="J5" s="1236"/>
      <c r="K5" s="1236"/>
      <c r="L5" s="1237"/>
      <c r="M5" s="1241" t="s">
        <v>39</v>
      </c>
      <c r="N5" s="1242"/>
      <c r="O5" s="1242"/>
      <c r="P5" s="1242"/>
      <c r="Q5" s="1242"/>
      <c r="R5" s="1243"/>
      <c r="S5" s="410" t="s">
        <v>119</v>
      </c>
    </row>
    <row r="6" spans="2:19" ht="17.25" customHeight="1">
      <c r="B6" s="238"/>
      <c r="C6" s="239" t="s">
        <v>182</v>
      </c>
      <c r="D6" s="240" t="s">
        <v>37</v>
      </c>
      <c r="E6" s="281"/>
      <c r="F6" s="1229" t="s">
        <v>30</v>
      </c>
      <c r="G6" s="1231">
        <v>610</v>
      </c>
      <c r="H6" s="1227">
        <v>620</v>
      </c>
      <c r="I6" s="1227">
        <v>630</v>
      </c>
      <c r="J6" s="1227">
        <v>640</v>
      </c>
      <c r="K6" s="1227">
        <v>650</v>
      </c>
      <c r="L6" s="1248" t="s">
        <v>28</v>
      </c>
      <c r="M6" s="1246">
        <v>711</v>
      </c>
      <c r="N6" s="1240">
        <v>712</v>
      </c>
      <c r="O6" s="1238">
        <v>713</v>
      </c>
      <c r="P6" s="1238">
        <v>716</v>
      </c>
      <c r="Q6" s="1238">
        <v>717</v>
      </c>
      <c r="R6" s="1244" t="s">
        <v>596</v>
      </c>
      <c r="S6" s="646"/>
    </row>
    <row r="7" spans="2:19" ht="13.5" thickBot="1">
      <c r="B7" s="243"/>
      <c r="C7" s="239" t="s">
        <v>183</v>
      </c>
      <c r="D7" s="240" t="s">
        <v>181</v>
      </c>
      <c r="E7" s="282"/>
      <c r="F7" s="1230"/>
      <c r="G7" s="1232"/>
      <c r="H7" s="1228"/>
      <c r="I7" s="1228"/>
      <c r="J7" s="1228"/>
      <c r="K7" s="1228"/>
      <c r="L7" s="1249"/>
      <c r="M7" s="1247"/>
      <c r="N7" s="1239"/>
      <c r="O7" s="1239"/>
      <c r="P7" s="1239"/>
      <c r="Q7" s="1239"/>
      <c r="R7" s="1245"/>
      <c r="S7" s="411" t="s">
        <v>118</v>
      </c>
    </row>
    <row r="8" spans="2:19" ht="16.5" thickBot="1" thickTop="1">
      <c r="B8" s="155">
        <v>1</v>
      </c>
      <c r="C8" s="298" t="s">
        <v>9</v>
      </c>
      <c r="D8" s="196"/>
      <c r="E8" s="197"/>
      <c r="F8" s="198"/>
      <c r="G8" s="1004">
        <f>G9+G15</f>
        <v>0</v>
      </c>
      <c r="H8" s="1004">
        <f>H9+H15</f>
        <v>0</v>
      </c>
      <c r="I8" s="1004">
        <f>I9+I15</f>
        <v>2260</v>
      </c>
      <c r="J8" s="1004">
        <f>J9+J15</f>
        <v>0</v>
      </c>
      <c r="K8" s="1004">
        <f>K9+K15</f>
        <v>0</v>
      </c>
      <c r="L8" s="1005">
        <f>SUM(G8:K8)</f>
        <v>2260</v>
      </c>
      <c r="M8" s="1006">
        <f>M9+M15</f>
        <v>0</v>
      </c>
      <c r="N8" s="1006">
        <f>N9+N15</f>
        <v>0</v>
      </c>
      <c r="O8" s="1006">
        <f>O9+O15</f>
        <v>0</v>
      </c>
      <c r="P8" s="1006">
        <f>P9+P15</f>
        <v>0</v>
      </c>
      <c r="Q8" s="1006">
        <f>Q9+Q15</f>
        <v>0</v>
      </c>
      <c r="R8" s="1005">
        <f aca="true" t="shared" si="0" ref="R8:R15">SUM(M8:Q8)</f>
        <v>0</v>
      </c>
      <c r="S8" s="1005">
        <f aca="true" t="shared" si="1" ref="S8:S16">L8+R8</f>
        <v>2260</v>
      </c>
    </row>
    <row r="9" spans="2:19" ht="13.5" thickTop="1">
      <c r="B9" s="155">
        <f>B8+1</f>
        <v>2</v>
      </c>
      <c r="C9" s="248">
        <v>1</v>
      </c>
      <c r="D9" s="249" t="s">
        <v>305</v>
      </c>
      <c r="E9" s="250"/>
      <c r="F9" s="251"/>
      <c r="G9" s="1007">
        <f aca="true" t="shared" si="2" ref="G9:Q9">G10</f>
        <v>0</v>
      </c>
      <c r="H9" s="1008">
        <f t="shared" si="2"/>
        <v>0</v>
      </c>
      <c r="I9" s="1008">
        <f t="shared" si="2"/>
        <v>1760</v>
      </c>
      <c r="J9" s="1008">
        <f t="shared" si="2"/>
        <v>0</v>
      </c>
      <c r="K9" s="1009">
        <f t="shared" si="2"/>
        <v>0</v>
      </c>
      <c r="L9" s="1010">
        <f t="shared" si="2"/>
        <v>1760</v>
      </c>
      <c r="M9" s="1011">
        <f t="shared" si="2"/>
        <v>0</v>
      </c>
      <c r="N9" s="1011">
        <f t="shared" si="2"/>
        <v>0</v>
      </c>
      <c r="O9" s="1011">
        <f t="shared" si="2"/>
        <v>0</v>
      </c>
      <c r="P9" s="1011">
        <f t="shared" si="2"/>
        <v>0</v>
      </c>
      <c r="Q9" s="1011">
        <f t="shared" si="2"/>
        <v>0</v>
      </c>
      <c r="R9" s="1012">
        <f t="shared" si="0"/>
        <v>0</v>
      </c>
      <c r="S9" s="1013">
        <f t="shared" si="1"/>
        <v>1760</v>
      </c>
    </row>
    <row r="10" spans="2:19" ht="12.75">
      <c r="B10" s="155">
        <f aca="true" t="shared" si="3" ref="B10:B16">B9+1</f>
        <v>3</v>
      </c>
      <c r="C10" s="154"/>
      <c r="D10" s="22" t="s">
        <v>1</v>
      </c>
      <c r="E10" s="161" t="s">
        <v>2</v>
      </c>
      <c r="F10" s="214"/>
      <c r="G10" s="1014">
        <f>SUM(G11:G14)</f>
        <v>0</v>
      </c>
      <c r="H10" s="1014">
        <f>SUM(H11:H14)</f>
        <v>0</v>
      </c>
      <c r="I10" s="1015">
        <f>SUM(I11:I14)</f>
        <v>1760</v>
      </c>
      <c r="J10" s="1016">
        <f>SUM(J11:J14)</f>
        <v>0</v>
      </c>
      <c r="K10" s="1017">
        <f>SUM(K11:K14)</f>
        <v>0</v>
      </c>
      <c r="L10" s="1018">
        <f aca="true" t="shared" si="4" ref="L10:L16">SUM(G10:K10)</f>
        <v>1760</v>
      </c>
      <c r="M10" s="1019">
        <f>SUM(M11:M14)</f>
        <v>0</v>
      </c>
      <c r="N10" s="1055">
        <f>SUM(N11:N14)</f>
        <v>0</v>
      </c>
      <c r="O10" s="1019">
        <f>SUM(O11:O14)</f>
        <v>0</v>
      </c>
      <c r="P10" s="1055">
        <f>SUM(P11:P14)</f>
        <v>0</v>
      </c>
      <c r="Q10" s="1019">
        <f>SUM(Q11:Q14)</f>
        <v>0</v>
      </c>
      <c r="R10" s="1020">
        <f t="shared" si="0"/>
        <v>0</v>
      </c>
      <c r="S10" s="1021">
        <f t="shared" si="1"/>
        <v>1760</v>
      </c>
    </row>
    <row r="11" spans="2:19" ht="12.75">
      <c r="B11" s="155">
        <f t="shared" si="3"/>
        <v>4</v>
      </c>
      <c r="C11" s="153"/>
      <c r="D11" s="20"/>
      <c r="E11" s="73" t="s">
        <v>31</v>
      </c>
      <c r="F11" s="163" t="s">
        <v>304</v>
      </c>
      <c r="G11" s="1022"/>
      <c r="H11" s="1023"/>
      <c r="I11" s="1024">
        <v>660</v>
      </c>
      <c r="J11" s="1023"/>
      <c r="K11" s="1025"/>
      <c r="L11" s="1026">
        <f t="shared" si="4"/>
        <v>660</v>
      </c>
      <c r="M11" s="1027"/>
      <c r="N11" s="1028"/>
      <c r="O11" s="1028"/>
      <c r="P11" s="1029"/>
      <c r="Q11" s="1028"/>
      <c r="R11" s="1030">
        <f t="shared" si="0"/>
        <v>0</v>
      </c>
      <c r="S11" s="1031">
        <f t="shared" si="1"/>
        <v>660</v>
      </c>
    </row>
    <row r="12" spans="2:19" ht="12.75">
      <c r="B12" s="155">
        <f t="shared" si="3"/>
        <v>5</v>
      </c>
      <c r="C12" s="153"/>
      <c r="D12" s="20"/>
      <c r="E12" s="73" t="s">
        <v>32</v>
      </c>
      <c r="F12" s="174" t="s">
        <v>239</v>
      </c>
      <c r="G12" s="1022"/>
      <c r="H12" s="1023"/>
      <c r="I12" s="1024">
        <v>1000</v>
      </c>
      <c r="J12" s="1023"/>
      <c r="K12" s="1025"/>
      <c r="L12" s="1026">
        <f t="shared" si="4"/>
        <v>1000</v>
      </c>
      <c r="M12" s="1032"/>
      <c r="N12" s="1025"/>
      <c r="O12" s="1025"/>
      <c r="P12" s="1033"/>
      <c r="Q12" s="1025"/>
      <c r="R12" s="1030">
        <f t="shared" si="0"/>
        <v>0</v>
      </c>
      <c r="S12" s="1031">
        <f t="shared" si="1"/>
        <v>1000</v>
      </c>
    </row>
    <row r="13" spans="2:19" ht="12.75">
      <c r="B13" s="155">
        <f t="shared" si="3"/>
        <v>6</v>
      </c>
      <c r="C13" s="154"/>
      <c r="D13" s="19"/>
      <c r="E13" s="6" t="s">
        <v>33</v>
      </c>
      <c r="F13" s="166" t="s">
        <v>100</v>
      </c>
      <c r="G13" s="1034"/>
      <c r="H13" s="1034"/>
      <c r="I13" s="1035">
        <v>0</v>
      </c>
      <c r="J13" s="1036"/>
      <c r="K13" s="1037"/>
      <c r="L13" s="1038">
        <f t="shared" si="4"/>
        <v>0</v>
      </c>
      <c r="M13" s="1039"/>
      <c r="N13" s="1040"/>
      <c r="O13" s="1040"/>
      <c r="P13" s="1036"/>
      <c r="Q13" s="1040"/>
      <c r="R13" s="1030">
        <f t="shared" si="0"/>
        <v>0</v>
      </c>
      <c r="S13" s="1031">
        <f t="shared" si="1"/>
        <v>0</v>
      </c>
    </row>
    <row r="14" spans="2:19" ht="12.75">
      <c r="B14" s="155">
        <f t="shared" si="3"/>
        <v>7</v>
      </c>
      <c r="C14" s="154"/>
      <c r="D14" s="20"/>
      <c r="E14" s="73" t="s">
        <v>34</v>
      </c>
      <c r="F14" s="162" t="s">
        <v>101</v>
      </c>
      <c r="G14" s="1033"/>
      <c r="H14" s="1033"/>
      <c r="I14" s="1035">
        <v>100</v>
      </c>
      <c r="J14" s="1041"/>
      <c r="K14" s="1033"/>
      <c r="L14" s="1038">
        <f t="shared" si="4"/>
        <v>100</v>
      </c>
      <c r="M14" s="1042"/>
      <c r="N14" s="1043"/>
      <c r="O14" s="1043"/>
      <c r="P14" s="1043"/>
      <c r="Q14" s="1043"/>
      <c r="R14" s="1030">
        <f t="shared" si="0"/>
        <v>0</v>
      </c>
      <c r="S14" s="1031">
        <f t="shared" si="1"/>
        <v>100</v>
      </c>
    </row>
    <row r="15" spans="2:19" ht="12.75">
      <c r="B15" s="155">
        <f t="shared" si="3"/>
        <v>8</v>
      </c>
      <c r="C15" s="208">
        <v>2</v>
      </c>
      <c r="D15" s="209" t="s">
        <v>306</v>
      </c>
      <c r="E15" s="210"/>
      <c r="F15" s="251"/>
      <c r="G15" s="1007">
        <f>G16</f>
        <v>0</v>
      </c>
      <c r="H15" s="1007">
        <f>H16</f>
        <v>0</v>
      </c>
      <c r="I15" s="1045">
        <f>I16</f>
        <v>500</v>
      </c>
      <c r="J15" s="1007">
        <f>J16</f>
        <v>0</v>
      </c>
      <c r="K15" s="1007">
        <f>K16</f>
        <v>0</v>
      </c>
      <c r="L15" s="1012">
        <f t="shared" si="4"/>
        <v>500</v>
      </c>
      <c r="M15" s="1044">
        <f>M16</f>
        <v>0</v>
      </c>
      <c r="N15" s="1045">
        <f>N16</f>
        <v>0</v>
      </c>
      <c r="O15" s="1045">
        <f>O16</f>
        <v>0</v>
      </c>
      <c r="P15" s="1045">
        <f>P16</f>
        <v>0</v>
      </c>
      <c r="Q15" s="1045">
        <f>Q16</f>
        <v>0</v>
      </c>
      <c r="R15" s="1045">
        <f t="shared" si="0"/>
        <v>0</v>
      </c>
      <c r="S15" s="1046">
        <f t="shared" si="1"/>
        <v>500</v>
      </c>
    </row>
    <row r="16" spans="2:19" ht="13.5" thickBot="1">
      <c r="B16" s="157">
        <f t="shared" si="3"/>
        <v>9</v>
      </c>
      <c r="C16" s="202"/>
      <c r="D16" s="547" t="s">
        <v>3</v>
      </c>
      <c r="E16" s="1047" t="s">
        <v>10</v>
      </c>
      <c r="F16" s="1048"/>
      <c r="G16" s="1049"/>
      <c r="H16" s="1050"/>
      <c r="I16" s="1051">
        <v>500</v>
      </c>
      <c r="J16" s="1050"/>
      <c r="K16" s="1051"/>
      <c r="L16" s="1052">
        <f t="shared" si="4"/>
        <v>500</v>
      </c>
      <c r="M16" s="1053"/>
      <c r="N16" s="1049"/>
      <c r="O16" s="1049"/>
      <c r="P16" s="1049"/>
      <c r="Q16" s="1049"/>
      <c r="R16" s="1049"/>
      <c r="S16" s="1054">
        <f t="shared" si="1"/>
        <v>500</v>
      </c>
    </row>
    <row r="17" spans="18:19" ht="12.75">
      <c r="R17" s="270"/>
      <c r="S17"/>
    </row>
    <row r="20" spans="3:20" ht="18.75">
      <c r="C20" s="437" t="s">
        <v>200</v>
      </c>
      <c r="T20" s="83"/>
    </row>
    <row r="21" ht="13.5" thickBot="1"/>
    <row r="22" spans="2:19" ht="12.75">
      <c r="B22" s="1233" t="s">
        <v>327</v>
      </c>
      <c r="C22" s="1234"/>
      <c r="D22" s="1234"/>
      <c r="E22" s="1234"/>
      <c r="F22" s="1234"/>
      <c r="G22" s="1234"/>
      <c r="H22" s="1234"/>
      <c r="I22" s="1234"/>
      <c r="J22" s="1234"/>
      <c r="K22" s="1234"/>
      <c r="L22" s="1235"/>
      <c r="M22" s="353"/>
      <c r="N22" s="352"/>
      <c r="O22" s="352"/>
      <c r="P22" s="352"/>
      <c r="Q22" s="352"/>
      <c r="R22" s="352"/>
      <c r="S22" s="645" t="s">
        <v>41</v>
      </c>
    </row>
    <row r="23" spans="2:19" ht="19.5" thickBot="1">
      <c r="B23" s="1003"/>
      <c r="C23" s="522"/>
      <c r="D23" s="523"/>
      <c r="E23" s="524"/>
      <c r="F23" s="525"/>
      <c r="G23" s="1236" t="s">
        <v>40</v>
      </c>
      <c r="H23" s="1236"/>
      <c r="I23" s="1236"/>
      <c r="J23" s="1236"/>
      <c r="K23" s="1236"/>
      <c r="L23" s="1237"/>
      <c r="M23" s="1241" t="s">
        <v>39</v>
      </c>
      <c r="N23" s="1242"/>
      <c r="O23" s="1242"/>
      <c r="P23" s="1242"/>
      <c r="Q23" s="1242"/>
      <c r="R23" s="1243"/>
      <c r="S23" s="410" t="s">
        <v>119</v>
      </c>
    </row>
    <row r="24" spans="2:19" ht="12.75">
      <c r="B24" s="238"/>
      <c r="C24" s="239" t="s">
        <v>182</v>
      </c>
      <c r="D24" s="240" t="s">
        <v>37</v>
      </c>
      <c r="E24" s="281"/>
      <c r="F24" s="1229" t="s">
        <v>30</v>
      </c>
      <c r="G24" s="1231">
        <v>610</v>
      </c>
      <c r="H24" s="1227">
        <v>620</v>
      </c>
      <c r="I24" s="1227">
        <v>630</v>
      </c>
      <c r="J24" s="1227">
        <v>640</v>
      </c>
      <c r="K24" s="1227">
        <v>650</v>
      </c>
      <c r="L24" s="1248" t="s">
        <v>28</v>
      </c>
      <c r="M24" s="1246">
        <v>711</v>
      </c>
      <c r="N24" s="1240">
        <v>712</v>
      </c>
      <c r="O24" s="1238">
        <v>713</v>
      </c>
      <c r="P24" s="1238">
        <v>716</v>
      </c>
      <c r="Q24" s="1238">
        <v>717</v>
      </c>
      <c r="R24" s="1244" t="s">
        <v>596</v>
      </c>
      <c r="S24" s="646"/>
    </row>
    <row r="25" spans="2:19" ht="13.5" thickBot="1">
      <c r="B25" s="243"/>
      <c r="C25" s="239" t="s">
        <v>183</v>
      </c>
      <c r="D25" s="240" t="s">
        <v>181</v>
      </c>
      <c r="E25" s="282"/>
      <c r="F25" s="1230"/>
      <c r="G25" s="1232"/>
      <c r="H25" s="1228"/>
      <c r="I25" s="1228"/>
      <c r="J25" s="1228"/>
      <c r="K25" s="1228"/>
      <c r="L25" s="1249"/>
      <c r="M25" s="1247"/>
      <c r="N25" s="1239"/>
      <c r="O25" s="1239"/>
      <c r="P25" s="1239"/>
      <c r="Q25" s="1239"/>
      <c r="R25" s="1245"/>
      <c r="S25" s="411" t="s">
        <v>249</v>
      </c>
    </row>
    <row r="26" spans="2:19" ht="16.5" thickBot="1" thickTop="1">
      <c r="B26" s="155">
        <v>1</v>
      </c>
      <c r="C26" s="298" t="s">
        <v>9</v>
      </c>
      <c r="D26" s="196"/>
      <c r="E26" s="197"/>
      <c r="F26" s="198"/>
      <c r="G26" s="1004">
        <f>G27+G33</f>
        <v>0</v>
      </c>
      <c r="H26" s="1004">
        <f>H27+H33</f>
        <v>0</v>
      </c>
      <c r="I26" s="1004">
        <f>I27+I33</f>
        <v>2260</v>
      </c>
      <c r="J26" s="1004">
        <f>J27+J33</f>
        <v>0</v>
      </c>
      <c r="K26" s="1004">
        <f>K27+K33</f>
        <v>0</v>
      </c>
      <c r="L26" s="1005">
        <f>SUM(G26:K26)</f>
        <v>2260</v>
      </c>
      <c r="M26" s="1006">
        <f>M27+M33</f>
        <v>0</v>
      </c>
      <c r="N26" s="1006">
        <f>N27+N33</f>
        <v>0</v>
      </c>
      <c r="O26" s="1006">
        <f>O27+O33</f>
        <v>0</v>
      </c>
      <c r="P26" s="1006">
        <f>P27+P33</f>
        <v>0</v>
      </c>
      <c r="Q26" s="1006">
        <f>Q27+Q33</f>
        <v>0</v>
      </c>
      <c r="R26" s="1005">
        <f aca="true" t="shared" si="5" ref="R26:R33">SUM(M26:Q26)</f>
        <v>0</v>
      </c>
      <c r="S26" s="1005">
        <f aca="true" t="shared" si="6" ref="S26:S34">L26+R26</f>
        <v>2260</v>
      </c>
    </row>
    <row r="27" spans="2:19" ht="13.5" thickTop="1">
      <c r="B27" s="155">
        <f>B26+1</f>
        <v>2</v>
      </c>
      <c r="C27" s="248">
        <v>1</v>
      </c>
      <c r="D27" s="249" t="s">
        <v>305</v>
      </c>
      <c r="E27" s="250"/>
      <c r="F27" s="251"/>
      <c r="G27" s="1007">
        <f aca="true" t="shared" si="7" ref="G27:Q27">G28</f>
        <v>0</v>
      </c>
      <c r="H27" s="1008">
        <f t="shared" si="7"/>
        <v>0</v>
      </c>
      <c r="I27" s="1008">
        <f t="shared" si="7"/>
        <v>1760</v>
      </c>
      <c r="J27" s="1008">
        <f t="shared" si="7"/>
        <v>0</v>
      </c>
      <c r="K27" s="1009">
        <f t="shared" si="7"/>
        <v>0</v>
      </c>
      <c r="L27" s="1010">
        <f t="shared" si="7"/>
        <v>1760</v>
      </c>
      <c r="M27" s="1011">
        <f t="shared" si="7"/>
        <v>0</v>
      </c>
      <c r="N27" s="1011">
        <f t="shared" si="7"/>
        <v>0</v>
      </c>
      <c r="O27" s="1011">
        <f t="shared" si="7"/>
        <v>0</v>
      </c>
      <c r="P27" s="1011">
        <f t="shared" si="7"/>
        <v>0</v>
      </c>
      <c r="Q27" s="1011">
        <f t="shared" si="7"/>
        <v>0</v>
      </c>
      <c r="R27" s="1012">
        <f t="shared" si="5"/>
        <v>0</v>
      </c>
      <c r="S27" s="1013">
        <f t="shared" si="6"/>
        <v>1760</v>
      </c>
    </row>
    <row r="28" spans="2:19" ht="12.75">
      <c r="B28" s="155">
        <f aca="true" t="shared" si="8" ref="B28:B34">B27+1</f>
        <v>3</v>
      </c>
      <c r="C28" s="154"/>
      <c r="D28" s="22" t="s">
        <v>1</v>
      </c>
      <c r="E28" s="161" t="s">
        <v>2</v>
      </c>
      <c r="F28" s="214"/>
      <c r="G28" s="1014">
        <f>SUM(G29:G32)</f>
        <v>0</v>
      </c>
      <c r="H28" s="1014">
        <f>SUM(H29:H32)</f>
        <v>0</v>
      </c>
      <c r="I28" s="1015">
        <f>SUM(I29:I32)</f>
        <v>1760</v>
      </c>
      <c r="J28" s="1016">
        <f>SUM(J29:J32)</f>
        <v>0</v>
      </c>
      <c r="K28" s="1017">
        <f>SUM(K29:K32)</f>
        <v>0</v>
      </c>
      <c r="L28" s="1018">
        <f aca="true" t="shared" si="9" ref="L28:L34">SUM(G28:K28)</f>
        <v>1760</v>
      </c>
      <c r="M28" s="1019">
        <f>SUM(M29:M32)</f>
        <v>0</v>
      </c>
      <c r="N28" s="1055">
        <f>SUM(N29:N32)</f>
        <v>0</v>
      </c>
      <c r="O28" s="1019">
        <f>SUM(O29:O32)</f>
        <v>0</v>
      </c>
      <c r="P28" s="1055">
        <f>SUM(P29:P32)</f>
        <v>0</v>
      </c>
      <c r="Q28" s="1019">
        <f>SUM(Q29:Q32)</f>
        <v>0</v>
      </c>
      <c r="R28" s="1020">
        <f t="shared" si="5"/>
        <v>0</v>
      </c>
      <c r="S28" s="1021">
        <f t="shared" si="6"/>
        <v>1760</v>
      </c>
    </row>
    <row r="29" spans="2:19" ht="12.75">
      <c r="B29" s="155">
        <f t="shared" si="8"/>
        <v>4</v>
      </c>
      <c r="C29" s="153"/>
      <c r="D29" s="20"/>
      <c r="E29" s="73" t="s">
        <v>31</v>
      </c>
      <c r="F29" s="163" t="s">
        <v>304</v>
      </c>
      <c r="G29" s="1022"/>
      <c r="H29" s="1023"/>
      <c r="I29" s="1024">
        <v>660</v>
      </c>
      <c r="J29" s="1023"/>
      <c r="K29" s="1025"/>
      <c r="L29" s="1026">
        <f t="shared" si="9"/>
        <v>660</v>
      </c>
      <c r="M29" s="1027"/>
      <c r="N29" s="1028"/>
      <c r="O29" s="1028"/>
      <c r="P29" s="1029"/>
      <c r="Q29" s="1028"/>
      <c r="R29" s="1030">
        <f t="shared" si="5"/>
        <v>0</v>
      </c>
      <c r="S29" s="1031">
        <f t="shared" si="6"/>
        <v>660</v>
      </c>
    </row>
    <row r="30" spans="2:19" ht="12.75">
      <c r="B30" s="155">
        <f t="shared" si="8"/>
        <v>5</v>
      </c>
      <c r="C30" s="153"/>
      <c r="D30" s="20"/>
      <c r="E30" s="73" t="s">
        <v>32</v>
      </c>
      <c r="F30" s="174" t="s">
        <v>239</v>
      </c>
      <c r="G30" s="1022"/>
      <c r="H30" s="1023"/>
      <c r="I30" s="1024">
        <v>1000</v>
      </c>
      <c r="J30" s="1023"/>
      <c r="K30" s="1025"/>
      <c r="L30" s="1026">
        <f t="shared" si="9"/>
        <v>1000</v>
      </c>
      <c r="M30" s="1032"/>
      <c r="N30" s="1025"/>
      <c r="O30" s="1025"/>
      <c r="P30" s="1033"/>
      <c r="Q30" s="1025"/>
      <c r="R30" s="1030">
        <f t="shared" si="5"/>
        <v>0</v>
      </c>
      <c r="S30" s="1031">
        <f t="shared" si="6"/>
        <v>1000</v>
      </c>
    </row>
    <row r="31" spans="2:19" ht="12.75">
      <c r="B31" s="155">
        <f t="shared" si="8"/>
        <v>6</v>
      </c>
      <c r="C31" s="154"/>
      <c r="D31" s="19"/>
      <c r="E31" s="6" t="s">
        <v>33</v>
      </c>
      <c r="F31" s="166" t="s">
        <v>100</v>
      </c>
      <c r="G31" s="1034"/>
      <c r="H31" s="1034"/>
      <c r="I31" s="1035">
        <v>0</v>
      </c>
      <c r="J31" s="1036"/>
      <c r="K31" s="1037"/>
      <c r="L31" s="1038">
        <f t="shared" si="9"/>
        <v>0</v>
      </c>
      <c r="M31" s="1039"/>
      <c r="N31" s="1040"/>
      <c r="O31" s="1040"/>
      <c r="P31" s="1036"/>
      <c r="Q31" s="1040"/>
      <c r="R31" s="1030">
        <f t="shared" si="5"/>
        <v>0</v>
      </c>
      <c r="S31" s="1031">
        <f t="shared" si="6"/>
        <v>0</v>
      </c>
    </row>
    <row r="32" spans="2:19" ht="12.75">
      <c r="B32" s="155">
        <f t="shared" si="8"/>
        <v>7</v>
      </c>
      <c r="C32" s="154"/>
      <c r="D32" s="20"/>
      <c r="E32" s="73" t="s">
        <v>34</v>
      </c>
      <c r="F32" s="162" t="s">
        <v>101</v>
      </c>
      <c r="G32" s="1033"/>
      <c r="H32" s="1033"/>
      <c r="I32" s="1035">
        <v>100</v>
      </c>
      <c r="J32" s="1041"/>
      <c r="K32" s="1033"/>
      <c r="L32" s="1038">
        <f t="shared" si="9"/>
        <v>100</v>
      </c>
      <c r="M32" s="1042"/>
      <c r="N32" s="1043"/>
      <c r="O32" s="1043"/>
      <c r="P32" s="1043"/>
      <c r="Q32" s="1043"/>
      <c r="R32" s="1030">
        <f t="shared" si="5"/>
        <v>0</v>
      </c>
      <c r="S32" s="1031">
        <f t="shared" si="6"/>
        <v>100</v>
      </c>
    </row>
    <row r="33" spans="2:19" ht="12.75">
      <c r="B33" s="155">
        <f t="shared" si="8"/>
        <v>8</v>
      </c>
      <c r="C33" s="208">
        <v>2</v>
      </c>
      <c r="D33" s="209" t="s">
        <v>306</v>
      </c>
      <c r="E33" s="210"/>
      <c r="F33" s="251"/>
      <c r="G33" s="1007">
        <f>G34</f>
        <v>0</v>
      </c>
      <c r="H33" s="1007">
        <f>H34</f>
        <v>0</v>
      </c>
      <c r="I33" s="1045">
        <f>I34</f>
        <v>500</v>
      </c>
      <c r="J33" s="1007">
        <f>J34</f>
        <v>0</v>
      </c>
      <c r="K33" s="1007">
        <f>K34</f>
        <v>0</v>
      </c>
      <c r="L33" s="1012">
        <f t="shared" si="9"/>
        <v>500</v>
      </c>
      <c r="M33" s="1044">
        <f>M34</f>
        <v>0</v>
      </c>
      <c r="N33" s="1045">
        <f>N34</f>
        <v>0</v>
      </c>
      <c r="O33" s="1045">
        <f>O34</f>
        <v>0</v>
      </c>
      <c r="P33" s="1045">
        <f>P34</f>
        <v>0</v>
      </c>
      <c r="Q33" s="1045">
        <f>Q34</f>
        <v>0</v>
      </c>
      <c r="R33" s="1045">
        <f t="shared" si="5"/>
        <v>0</v>
      </c>
      <c r="S33" s="1046">
        <f t="shared" si="6"/>
        <v>500</v>
      </c>
    </row>
    <row r="34" spans="2:19" ht="13.5" thickBot="1">
      <c r="B34" s="157">
        <f t="shared" si="8"/>
        <v>9</v>
      </c>
      <c r="C34" s="202"/>
      <c r="D34" s="547" t="s">
        <v>3</v>
      </c>
      <c r="E34" s="1047" t="s">
        <v>10</v>
      </c>
      <c r="F34" s="1048"/>
      <c r="G34" s="1049"/>
      <c r="H34" s="1050"/>
      <c r="I34" s="1051">
        <v>500</v>
      </c>
      <c r="J34" s="1050"/>
      <c r="K34" s="1051"/>
      <c r="L34" s="1052">
        <f t="shared" si="9"/>
        <v>500</v>
      </c>
      <c r="M34" s="1053"/>
      <c r="N34" s="1049"/>
      <c r="O34" s="1049"/>
      <c r="P34" s="1049"/>
      <c r="Q34" s="1049"/>
      <c r="R34" s="1049"/>
      <c r="S34" s="1054">
        <f t="shared" si="6"/>
        <v>500</v>
      </c>
    </row>
    <row r="38" ht="18.75">
      <c r="C38" s="437" t="s">
        <v>200</v>
      </c>
    </row>
    <row r="39" ht="13.5" thickBot="1"/>
    <row r="40" spans="2:19" ht="12.75">
      <c r="B40" s="1233" t="s">
        <v>590</v>
      </c>
      <c r="C40" s="1234"/>
      <c r="D40" s="1234"/>
      <c r="E40" s="1234"/>
      <c r="F40" s="1234"/>
      <c r="G40" s="1234"/>
      <c r="H40" s="1234"/>
      <c r="I40" s="1234"/>
      <c r="J40" s="1234"/>
      <c r="K40" s="1234"/>
      <c r="L40" s="1235"/>
      <c r="M40" s="353"/>
      <c r="N40" s="352"/>
      <c r="O40" s="352"/>
      <c r="P40" s="352"/>
      <c r="Q40" s="352"/>
      <c r="R40" s="352"/>
      <c r="S40" s="645" t="s">
        <v>41</v>
      </c>
    </row>
    <row r="41" spans="2:19" ht="19.5" thickBot="1">
      <c r="B41" s="1003"/>
      <c r="C41" s="522"/>
      <c r="D41" s="523"/>
      <c r="E41" s="524"/>
      <c r="F41" s="525"/>
      <c r="G41" s="1236" t="s">
        <v>40</v>
      </c>
      <c r="H41" s="1236"/>
      <c r="I41" s="1236"/>
      <c r="J41" s="1236"/>
      <c r="K41" s="1236"/>
      <c r="L41" s="1237"/>
      <c r="M41" s="1241" t="s">
        <v>39</v>
      </c>
      <c r="N41" s="1242"/>
      <c r="O41" s="1242"/>
      <c r="P41" s="1242"/>
      <c r="Q41" s="1242"/>
      <c r="R41" s="1243"/>
      <c r="S41" s="410" t="s">
        <v>119</v>
      </c>
    </row>
    <row r="42" spans="2:19" ht="12.75">
      <c r="B42" s="238"/>
      <c r="C42" s="239" t="s">
        <v>182</v>
      </c>
      <c r="D42" s="240" t="s">
        <v>37</v>
      </c>
      <c r="E42" s="281"/>
      <c r="F42" s="1229" t="s">
        <v>30</v>
      </c>
      <c r="G42" s="1231">
        <v>610</v>
      </c>
      <c r="H42" s="1227">
        <v>620</v>
      </c>
      <c r="I42" s="1227">
        <v>630</v>
      </c>
      <c r="J42" s="1227">
        <v>640</v>
      </c>
      <c r="K42" s="1227">
        <v>650</v>
      </c>
      <c r="L42" s="1248" t="s">
        <v>28</v>
      </c>
      <c r="M42" s="1246">
        <v>711</v>
      </c>
      <c r="N42" s="1240">
        <v>712</v>
      </c>
      <c r="O42" s="1238">
        <v>713</v>
      </c>
      <c r="P42" s="1238">
        <v>716</v>
      </c>
      <c r="Q42" s="1238">
        <v>717</v>
      </c>
      <c r="R42" s="1244" t="s">
        <v>596</v>
      </c>
      <c r="S42" s="646"/>
    </row>
    <row r="43" spans="2:19" ht="13.5" thickBot="1">
      <c r="B43" s="243"/>
      <c r="C43" s="239" t="s">
        <v>183</v>
      </c>
      <c r="D43" s="240" t="s">
        <v>181</v>
      </c>
      <c r="E43" s="282"/>
      <c r="F43" s="1230"/>
      <c r="G43" s="1232"/>
      <c r="H43" s="1228"/>
      <c r="I43" s="1228"/>
      <c r="J43" s="1228"/>
      <c r="K43" s="1228"/>
      <c r="L43" s="1249"/>
      <c r="M43" s="1247"/>
      <c r="N43" s="1239"/>
      <c r="O43" s="1239"/>
      <c r="P43" s="1239"/>
      <c r="Q43" s="1239"/>
      <c r="R43" s="1245"/>
      <c r="S43" s="411" t="s">
        <v>541</v>
      </c>
    </row>
    <row r="44" spans="2:19" ht="16.5" thickBot="1" thickTop="1">
      <c r="B44" s="155">
        <v>1</v>
      </c>
      <c r="C44" s="298" t="s">
        <v>9</v>
      </c>
      <c r="D44" s="196"/>
      <c r="E44" s="197"/>
      <c r="F44" s="198"/>
      <c r="G44" s="1004">
        <f>G45+G51</f>
        <v>0</v>
      </c>
      <c r="H44" s="1004">
        <f>H45+H51</f>
        <v>0</v>
      </c>
      <c r="I44" s="1004">
        <f>I45+I51</f>
        <v>2260</v>
      </c>
      <c r="J44" s="1004">
        <f>J45+J51</f>
        <v>0</v>
      </c>
      <c r="K44" s="1004">
        <f>K45+K51</f>
        <v>0</v>
      </c>
      <c r="L44" s="1005">
        <f>SUM(G44:K44)</f>
        <v>2260</v>
      </c>
      <c r="M44" s="1006">
        <f>M45+M51</f>
        <v>0</v>
      </c>
      <c r="N44" s="1006">
        <f>N45+N51</f>
        <v>0</v>
      </c>
      <c r="O44" s="1006">
        <f>O45+O51</f>
        <v>0</v>
      </c>
      <c r="P44" s="1006">
        <f>P45+P51</f>
        <v>0</v>
      </c>
      <c r="Q44" s="1006">
        <f>Q45+Q51</f>
        <v>0</v>
      </c>
      <c r="R44" s="1005">
        <f aca="true" t="shared" si="10" ref="R44:R51">SUM(M44:Q44)</f>
        <v>0</v>
      </c>
      <c r="S44" s="1005">
        <f aca="true" t="shared" si="11" ref="S44:S52">L44+R44</f>
        <v>2260</v>
      </c>
    </row>
    <row r="45" spans="2:19" ht="13.5" thickTop="1">
      <c r="B45" s="155">
        <f>B44+1</f>
        <v>2</v>
      </c>
      <c r="C45" s="248">
        <v>1</v>
      </c>
      <c r="D45" s="249" t="s">
        <v>305</v>
      </c>
      <c r="E45" s="250"/>
      <c r="F45" s="251"/>
      <c r="G45" s="1007">
        <f aca="true" t="shared" si="12" ref="G45:Q45">G46</f>
        <v>0</v>
      </c>
      <c r="H45" s="1008">
        <f t="shared" si="12"/>
        <v>0</v>
      </c>
      <c r="I45" s="1008">
        <f t="shared" si="12"/>
        <v>1760</v>
      </c>
      <c r="J45" s="1008">
        <f t="shared" si="12"/>
        <v>0</v>
      </c>
      <c r="K45" s="1009">
        <f t="shared" si="12"/>
        <v>0</v>
      </c>
      <c r="L45" s="1010">
        <f t="shared" si="12"/>
        <v>1760</v>
      </c>
      <c r="M45" s="1011">
        <f t="shared" si="12"/>
        <v>0</v>
      </c>
      <c r="N45" s="1011">
        <f t="shared" si="12"/>
        <v>0</v>
      </c>
      <c r="O45" s="1011">
        <f t="shared" si="12"/>
        <v>0</v>
      </c>
      <c r="P45" s="1011">
        <f t="shared" si="12"/>
        <v>0</v>
      </c>
      <c r="Q45" s="1011">
        <f t="shared" si="12"/>
        <v>0</v>
      </c>
      <c r="R45" s="1012">
        <f t="shared" si="10"/>
        <v>0</v>
      </c>
      <c r="S45" s="1013">
        <f t="shared" si="11"/>
        <v>1760</v>
      </c>
    </row>
    <row r="46" spans="2:19" ht="12.75">
      <c r="B46" s="155">
        <f aca="true" t="shared" si="13" ref="B46:B52">B45+1</f>
        <v>3</v>
      </c>
      <c r="C46" s="154"/>
      <c r="D46" s="22" t="s">
        <v>1</v>
      </c>
      <c r="E46" s="161" t="s">
        <v>2</v>
      </c>
      <c r="F46" s="214"/>
      <c r="G46" s="1014">
        <f>SUM(G47:G50)</f>
        <v>0</v>
      </c>
      <c r="H46" s="1014">
        <f>SUM(H47:H50)</f>
        <v>0</v>
      </c>
      <c r="I46" s="1015">
        <f>SUM(I47:I50)</f>
        <v>1760</v>
      </c>
      <c r="J46" s="1016">
        <f>SUM(J47:J50)</f>
        <v>0</v>
      </c>
      <c r="K46" s="1017">
        <f>SUM(K47:K50)</f>
        <v>0</v>
      </c>
      <c r="L46" s="1018">
        <f aca="true" t="shared" si="14" ref="L46:L52">SUM(G46:K46)</f>
        <v>1760</v>
      </c>
      <c r="M46" s="1019">
        <f>SUM(M47:M50)</f>
        <v>0</v>
      </c>
      <c r="N46" s="1055">
        <f>SUM(N47:N50)</f>
        <v>0</v>
      </c>
      <c r="O46" s="1019">
        <f>SUM(O47:O50)</f>
        <v>0</v>
      </c>
      <c r="P46" s="1055">
        <f>SUM(P47:P50)</f>
        <v>0</v>
      </c>
      <c r="Q46" s="1019">
        <f>SUM(Q47:Q50)</f>
        <v>0</v>
      </c>
      <c r="R46" s="1020">
        <f t="shared" si="10"/>
        <v>0</v>
      </c>
      <c r="S46" s="1021">
        <f t="shared" si="11"/>
        <v>1760</v>
      </c>
    </row>
    <row r="47" spans="2:19" ht="12.75">
      <c r="B47" s="155">
        <f t="shared" si="13"/>
        <v>4</v>
      </c>
      <c r="C47" s="153"/>
      <c r="D47" s="20"/>
      <c r="E47" s="73" t="s">
        <v>31</v>
      </c>
      <c r="F47" s="163" t="s">
        <v>304</v>
      </c>
      <c r="G47" s="1022"/>
      <c r="H47" s="1023"/>
      <c r="I47" s="1024">
        <v>660</v>
      </c>
      <c r="J47" s="1023"/>
      <c r="K47" s="1025"/>
      <c r="L47" s="1026">
        <f t="shared" si="14"/>
        <v>660</v>
      </c>
      <c r="M47" s="1027"/>
      <c r="N47" s="1028"/>
      <c r="O47" s="1028"/>
      <c r="P47" s="1029"/>
      <c r="Q47" s="1028"/>
      <c r="R47" s="1030">
        <f t="shared" si="10"/>
        <v>0</v>
      </c>
      <c r="S47" s="1031">
        <f t="shared" si="11"/>
        <v>660</v>
      </c>
    </row>
    <row r="48" spans="2:19" ht="12.75">
      <c r="B48" s="155">
        <f t="shared" si="13"/>
        <v>5</v>
      </c>
      <c r="C48" s="153"/>
      <c r="D48" s="20"/>
      <c r="E48" s="73" t="s">
        <v>32</v>
      </c>
      <c r="F48" s="174" t="s">
        <v>239</v>
      </c>
      <c r="G48" s="1022"/>
      <c r="H48" s="1023"/>
      <c r="I48" s="1024">
        <v>1000</v>
      </c>
      <c r="J48" s="1023"/>
      <c r="K48" s="1025"/>
      <c r="L48" s="1026">
        <f t="shared" si="14"/>
        <v>1000</v>
      </c>
      <c r="M48" s="1032"/>
      <c r="N48" s="1025"/>
      <c r="O48" s="1025"/>
      <c r="P48" s="1033"/>
      <c r="Q48" s="1025"/>
      <c r="R48" s="1030">
        <f t="shared" si="10"/>
        <v>0</v>
      </c>
      <c r="S48" s="1031">
        <f t="shared" si="11"/>
        <v>1000</v>
      </c>
    </row>
    <row r="49" spans="2:19" ht="12.75">
      <c r="B49" s="155">
        <f t="shared" si="13"/>
        <v>6</v>
      </c>
      <c r="C49" s="154"/>
      <c r="D49" s="19"/>
      <c r="E49" s="6" t="s">
        <v>33</v>
      </c>
      <c r="F49" s="166" t="s">
        <v>100</v>
      </c>
      <c r="G49" s="1034"/>
      <c r="H49" s="1034"/>
      <c r="I49" s="1035">
        <v>0</v>
      </c>
      <c r="J49" s="1036"/>
      <c r="K49" s="1037"/>
      <c r="L49" s="1038">
        <f t="shared" si="14"/>
        <v>0</v>
      </c>
      <c r="M49" s="1039"/>
      <c r="N49" s="1040"/>
      <c r="O49" s="1040"/>
      <c r="P49" s="1036"/>
      <c r="Q49" s="1040"/>
      <c r="R49" s="1030">
        <f t="shared" si="10"/>
        <v>0</v>
      </c>
      <c r="S49" s="1031">
        <f t="shared" si="11"/>
        <v>0</v>
      </c>
    </row>
    <row r="50" spans="2:19" ht="12.75">
      <c r="B50" s="155">
        <f t="shared" si="13"/>
        <v>7</v>
      </c>
      <c r="C50" s="154"/>
      <c r="D50" s="20"/>
      <c r="E50" s="73" t="s">
        <v>34</v>
      </c>
      <c r="F50" s="162" t="s">
        <v>101</v>
      </c>
      <c r="G50" s="1033"/>
      <c r="H50" s="1033"/>
      <c r="I50" s="1035">
        <v>100</v>
      </c>
      <c r="J50" s="1041"/>
      <c r="K50" s="1033"/>
      <c r="L50" s="1038">
        <f t="shared" si="14"/>
        <v>100</v>
      </c>
      <c r="M50" s="1042"/>
      <c r="N50" s="1043"/>
      <c r="O50" s="1043"/>
      <c r="P50" s="1043"/>
      <c r="Q50" s="1043"/>
      <c r="R50" s="1030">
        <f t="shared" si="10"/>
        <v>0</v>
      </c>
      <c r="S50" s="1031">
        <f t="shared" si="11"/>
        <v>100</v>
      </c>
    </row>
    <row r="51" spans="2:19" ht="12.75">
      <c r="B51" s="155">
        <f t="shared" si="13"/>
        <v>8</v>
      </c>
      <c r="C51" s="208">
        <v>2</v>
      </c>
      <c r="D51" s="209" t="s">
        <v>306</v>
      </c>
      <c r="E51" s="210"/>
      <c r="F51" s="251"/>
      <c r="G51" s="1007">
        <f>G52</f>
        <v>0</v>
      </c>
      <c r="H51" s="1007">
        <f>H52</f>
        <v>0</v>
      </c>
      <c r="I51" s="1045">
        <f>I52</f>
        <v>500</v>
      </c>
      <c r="J51" s="1007">
        <f>J52</f>
        <v>0</v>
      </c>
      <c r="K51" s="1007">
        <f>K52</f>
        <v>0</v>
      </c>
      <c r="L51" s="1012">
        <f t="shared" si="14"/>
        <v>500</v>
      </c>
      <c r="M51" s="1044">
        <f>M52</f>
        <v>0</v>
      </c>
      <c r="N51" s="1045">
        <f>N52</f>
        <v>0</v>
      </c>
      <c r="O51" s="1045">
        <f>O52</f>
        <v>0</v>
      </c>
      <c r="P51" s="1045">
        <f>P52</f>
        <v>0</v>
      </c>
      <c r="Q51" s="1045">
        <f>Q52</f>
        <v>0</v>
      </c>
      <c r="R51" s="1045">
        <f t="shared" si="10"/>
        <v>0</v>
      </c>
      <c r="S51" s="1046">
        <f t="shared" si="11"/>
        <v>500</v>
      </c>
    </row>
    <row r="52" spans="2:19" ht="13.5" thickBot="1">
      <c r="B52" s="157">
        <f t="shared" si="13"/>
        <v>9</v>
      </c>
      <c r="C52" s="202"/>
      <c r="D52" s="547" t="s">
        <v>3</v>
      </c>
      <c r="E52" s="1047" t="s">
        <v>10</v>
      </c>
      <c r="F52" s="1048"/>
      <c r="G52" s="1049"/>
      <c r="H52" s="1050"/>
      <c r="I52" s="1051">
        <v>500</v>
      </c>
      <c r="J52" s="1050"/>
      <c r="K52" s="1051"/>
      <c r="L52" s="1052">
        <f t="shared" si="14"/>
        <v>500</v>
      </c>
      <c r="M52" s="1053"/>
      <c r="N52" s="1049"/>
      <c r="O52" s="1049"/>
      <c r="P52" s="1049"/>
      <c r="Q52" s="1049"/>
      <c r="R52" s="1049"/>
      <c r="S52" s="1054">
        <f t="shared" si="11"/>
        <v>500</v>
      </c>
    </row>
  </sheetData>
  <sheetProtection/>
  <mergeCells count="48">
    <mergeCell ref="J6:J7"/>
    <mergeCell ref="M6:M7"/>
    <mergeCell ref="H6:H7"/>
    <mergeCell ref="L6:L7"/>
    <mergeCell ref="M5:R5"/>
    <mergeCell ref="M24:M25"/>
    <mergeCell ref="O24:O25"/>
    <mergeCell ref="Q24:Q25"/>
    <mergeCell ref="R6:R7"/>
    <mergeCell ref="N6:N7"/>
    <mergeCell ref="G23:L23"/>
    <mergeCell ref="M42:M43"/>
    <mergeCell ref="O42:O43"/>
    <mergeCell ref="L42:L43"/>
    <mergeCell ref="L24:L25"/>
    <mergeCell ref="F42:F43"/>
    <mergeCell ref="J24:J25"/>
    <mergeCell ref="I42:I43"/>
    <mergeCell ref="Q6:Q7"/>
    <mergeCell ref="M23:R23"/>
    <mergeCell ref="G6:G7"/>
    <mergeCell ref="I6:I7"/>
    <mergeCell ref="Q42:Q43"/>
    <mergeCell ref="R24:R25"/>
    <mergeCell ref="R42:R43"/>
    <mergeCell ref="N24:N25"/>
    <mergeCell ref="P24:P25"/>
    <mergeCell ref="M41:R41"/>
    <mergeCell ref="B4:L4"/>
    <mergeCell ref="G5:L5"/>
    <mergeCell ref="J42:J43"/>
    <mergeCell ref="O6:O7"/>
    <mergeCell ref="P6:P7"/>
    <mergeCell ref="N42:N43"/>
    <mergeCell ref="H42:H43"/>
    <mergeCell ref="P42:P43"/>
    <mergeCell ref="B40:L40"/>
    <mergeCell ref="G42:G43"/>
    <mergeCell ref="K42:K43"/>
    <mergeCell ref="F6:F7"/>
    <mergeCell ref="K6:K7"/>
    <mergeCell ref="G24:G25"/>
    <mergeCell ref="I24:I25"/>
    <mergeCell ref="K24:K25"/>
    <mergeCell ref="F24:F25"/>
    <mergeCell ref="H24:H25"/>
    <mergeCell ref="G41:L41"/>
    <mergeCell ref="B22:L22"/>
  </mergeCells>
  <printOptions/>
  <pageMargins left="0.5118110236220472" right="0.1968503937007874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zoomScalePageLayoutView="0" workbookViewId="0" topLeftCell="A19">
      <selection activeCell="A1" sqref="A1:M35"/>
    </sheetView>
  </sheetViews>
  <sheetFormatPr defaultColWidth="9.140625" defaultRowHeight="12.75"/>
  <cols>
    <col min="1" max="1" width="13.57421875" style="0" customWidth="1"/>
    <col min="2" max="2" width="9.8515625" style="0" customWidth="1"/>
    <col min="3" max="4" width="5.00390625" style="0" bestFit="1" customWidth="1"/>
    <col min="5" max="11" width="4.28125" style="0" customWidth="1"/>
  </cols>
  <sheetData>
    <row r="1" ht="18.75">
      <c r="A1" s="437" t="s">
        <v>307</v>
      </c>
    </row>
    <row r="3" spans="1:8" ht="20.25">
      <c r="A3" s="487" t="s">
        <v>259</v>
      </c>
      <c r="B3" s="485" t="s">
        <v>308</v>
      </c>
      <c r="C3" s="485"/>
      <c r="D3" s="485"/>
      <c r="E3" s="485"/>
      <c r="F3" s="496"/>
      <c r="G3" s="496"/>
      <c r="H3" s="496"/>
    </row>
    <row r="4" spans="1:8" ht="12.75">
      <c r="A4" s="485"/>
      <c r="B4" s="485"/>
      <c r="C4" s="485"/>
      <c r="D4" s="485"/>
      <c r="E4" s="485"/>
      <c r="F4" s="496"/>
      <c r="G4" s="496"/>
      <c r="H4" s="496"/>
    </row>
    <row r="5" ht="13.5" thickBot="1"/>
    <row r="6" spans="1:6" ht="18" thickBot="1" thickTop="1">
      <c r="A6" s="514" t="s">
        <v>262</v>
      </c>
      <c r="B6" s="515">
        <v>2010</v>
      </c>
      <c r="C6" s="515">
        <v>2011</v>
      </c>
      <c r="D6" s="516">
        <v>2012</v>
      </c>
      <c r="F6" s="512" t="s">
        <v>259</v>
      </c>
    </row>
    <row r="7" spans="1:6" ht="26.25">
      <c r="A7" s="533" t="s">
        <v>292</v>
      </c>
      <c r="B7" s="530">
        <v>2260</v>
      </c>
      <c r="C7" s="531">
        <v>2260</v>
      </c>
      <c r="D7" s="532">
        <v>2260</v>
      </c>
      <c r="F7" s="512" t="s">
        <v>313</v>
      </c>
    </row>
    <row r="8" spans="1:6" ht="17.25" thickBot="1">
      <c r="A8" s="518" t="s">
        <v>597</v>
      </c>
      <c r="B8" s="471"/>
      <c r="C8" s="470"/>
      <c r="D8" s="472"/>
      <c r="F8" s="512" t="s">
        <v>314</v>
      </c>
    </row>
    <row r="9" spans="1:6" ht="17.25" thickTop="1">
      <c r="A9" s="521"/>
      <c r="B9" s="503"/>
      <c r="C9" s="502"/>
      <c r="D9" s="504"/>
      <c r="F9" s="512" t="s">
        <v>315</v>
      </c>
    </row>
    <row r="10" spans="1:4" ht="17.25" thickBot="1">
      <c r="A10" s="518"/>
      <c r="B10" s="471"/>
      <c r="C10" s="470"/>
      <c r="D10" s="526"/>
    </row>
    <row r="11" ht="18" thickBot="1" thickTop="1">
      <c r="A11" s="473"/>
    </row>
    <row r="12" spans="1:11" ht="14.25" customHeight="1" thickBot="1" thickTop="1">
      <c r="A12" s="474" t="s">
        <v>285</v>
      </c>
      <c r="B12" s="1253" t="s">
        <v>309</v>
      </c>
      <c r="C12" s="1254"/>
      <c r="D12" s="1254"/>
      <c r="E12" s="1254"/>
      <c r="F12" s="1254"/>
      <c r="G12" s="1254"/>
      <c r="H12" s="1254"/>
      <c r="I12" s="1254"/>
      <c r="J12" s="1254"/>
      <c r="K12" s="1255"/>
    </row>
    <row r="13" spans="1:11" ht="13.5" customHeight="1" thickBot="1">
      <c r="A13" s="475" t="s">
        <v>264</v>
      </c>
      <c r="B13" s="1256" t="s">
        <v>310</v>
      </c>
      <c r="C13" s="1257"/>
      <c r="D13" s="1257"/>
      <c r="E13" s="1257"/>
      <c r="F13" s="1257"/>
      <c r="G13" s="1257"/>
      <c r="H13" s="1257"/>
      <c r="I13" s="1257"/>
      <c r="J13" s="1257"/>
      <c r="K13" s="1258"/>
    </row>
    <row r="14" spans="1:11" ht="26.25" customHeight="1" thickBot="1">
      <c r="A14" s="506" t="s">
        <v>265</v>
      </c>
      <c r="B14" s="1259" t="s">
        <v>266</v>
      </c>
      <c r="C14" s="1260"/>
      <c r="D14" s="1250" t="s">
        <v>311</v>
      </c>
      <c r="E14" s="1251"/>
      <c r="F14" s="1251"/>
      <c r="G14" s="1251"/>
      <c r="H14" s="1251"/>
      <c r="I14" s="1251"/>
      <c r="J14" s="1251"/>
      <c r="K14" s="1252"/>
    </row>
    <row r="15" spans="1:5" ht="14.25" thickBot="1">
      <c r="A15" s="477" t="s">
        <v>267</v>
      </c>
      <c r="B15" s="482" t="s">
        <v>592</v>
      </c>
      <c r="C15" s="478" t="s">
        <v>269</v>
      </c>
      <c r="D15" s="478" t="s">
        <v>270</v>
      </c>
      <c r="E15" s="480"/>
    </row>
    <row r="16" spans="1:5" ht="26.25" thickBot="1">
      <c r="A16" s="477" t="s">
        <v>271</v>
      </c>
      <c r="B16" s="478">
        <v>3</v>
      </c>
      <c r="C16" s="478">
        <v>3</v>
      </c>
      <c r="D16" s="478">
        <v>3</v>
      </c>
      <c r="E16" s="480"/>
    </row>
    <row r="17" spans="1:5" ht="26.25" thickBot="1">
      <c r="A17" s="477" t="s">
        <v>274</v>
      </c>
      <c r="B17" s="478"/>
      <c r="C17" s="478"/>
      <c r="D17" s="478"/>
      <c r="E17" s="480"/>
    </row>
    <row r="18" spans="1:11" ht="26.25" customHeight="1" thickBot="1">
      <c r="A18" s="506" t="s">
        <v>265</v>
      </c>
      <c r="B18" s="1259" t="s">
        <v>266</v>
      </c>
      <c r="C18" s="1260"/>
      <c r="D18" s="1250" t="s">
        <v>312</v>
      </c>
      <c r="E18" s="1251"/>
      <c r="F18" s="1251"/>
      <c r="G18" s="1251"/>
      <c r="H18" s="1251"/>
      <c r="I18" s="1251"/>
      <c r="J18" s="1251"/>
      <c r="K18" s="1252"/>
    </row>
    <row r="19" spans="1:5" ht="14.25" thickBot="1">
      <c r="A19" s="477" t="s">
        <v>267</v>
      </c>
      <c r="B19" s="482" t="s">
        <v>592</v>
      </c>
      <c r="C19" s="478" t="s">
        <v>269</v>
      </c>
      <c r="D19" s="478" t="s">
        <v>270</v>
      </c>
      <c r="E19" s="480"/>
    </row>
    <row r="20" spans="1:5" ht="26.25" thickBot="1">
      <c r="A20" s="477" t="s">
        <v>271</v>
      </c>
      <c r="B20" s="478">
        <v>6</v>
      </c>
      <c r="C20" s="478">
        <v>6</v>
      </c>
      <c r="D20" s="478">
        <v>6</v>
      </c>
      <c r="E20" s="480"/>
    </row>
    <row r="21" spans="1:5" ht="26.25" thickBot="1">
      <c r="A21" s="477" t="s">
        <v>274</v>
      </c>
      <c r="B21" s="478"/>
      <c r="C21" s="478"/>
      <c r="D21" s="478"/>
      <c r="E21" s="480"/>
    </row>
    <row r="22" spans="1:5" ht="15">
      <c r="A22" s="483"/>
      <c r="B22" s="483"/>
      <c r="C22" s="483"/>
      <c r="D22" s="483"/>
      <c r="E22" s="483"/>
    </row>
    <row r="23" ht="17.25" thickBot="1">
      <c r="A23" s="473"/>
    </row>
    <row r="24" spans="1:6" ht="18" thickBot="1" thickTop="1">
      <c r="A24" s="514" t="s">
        <v>262</v>
      </c>
      <c r="B24" s="515">
        <v>2010</v>
      </c>
      <c r="C24" s="515">
        <v>2011</v>
      </c>
      <c r="D24" s="516">
        <v>2012</v>
      </c>
      <c r="F24" s="512" t="s">
        <v>259</v>
      </c>
    </row>
    <row r="25" spans="1:6" ht="26.25">
      <c r="A25" s="533" t="s">
        <v>292</v>
      </c>
      <c r="B25" s="530">
        <v>500</v>
      </c>
      <c r="C25" s="531">
        <v>500</v>
      </c>
      <c r="D25" s="532">
        <v>500</v>
      </c>
      <c r="F25" s="512" t="s">
        <v>318</v>
      </c>
    </row>
    <row r="26" spans="1:6" ht="17.25" thickBot="1">
      <c r="A26" s="518" t="s">
        <v>598</v>
      </c>
      <c r="B26" s="471"/>
      <c r="C26" s="470"/>
      <c r="D26" s="472"/>
      <c r="F26" s="512" t="s">
        <v>319</v>
      </c>
    </row>
    <row r="27" spans="1:6" ht="17.25" thickTop="1">
      <c r="A27" s="521"/>
      <c r="B27" s="503"/>
      <c r="C27" s="502"/>
      <c r="D27" s="504"/>
      <c r="F27" s="512" t="s">
        <v>320</v>
      </c>
    </row>
    <row r="28" spans="1:4" ht="17.25" thickBot="1">
      <c r="A28" s="518"/>
      <c r="B28" s="471"/>
      <c r="C28" s="470"/>
      <c r="D28" s="526"/>
    </row>
    <row r="29" ht="18" thickBot="1" thickTop="1">
      <c r="A29" s="473"/>
    </row>
    <row r="30" spans="1:11" ht="14.25" customHeight="1" thickBot="1" thickTop="1">
      <c r="A30" s="474" t="s">
        <v>285</v>
      </c>
      <c r="B30" s="1253" t="s">
        <v>309</v>
      </c>
      <c r="C30" s="1254"/>
      <c r="D30" s="1254"/>
      <c r="E30" s="1254"/>
      <c r="F30" s="1254"/>
      <c r="G30" s="1254"/>
      <c r="H30" s="1254"/>
      <c r="I30" s="1254"/>
      <c r="J30" s="1254"/>
      <c r="K30" s="1255"/>
    </row>
    <row r="31" spans="1:11" ht="13.5" customHeight="1" thickBot="1">
      <c r="A31" s="475" t="s">
        <v>264</v>
      </c>
      <c r="B31" s="1256" t="s">
        <v>316</v>
      </c>
      <c r="C31" s="1257"/>
      <c r="D31" s="1257"/>
      <c r="E31" s="1257"/>
      <c r="F31" s="1257"/>
      <c r="G31" s="1257"/>
      <c r="H31" s="1257"/>
      <c r="I31" s="1257"/>
      <c r="J31" s="1257"/>
      <c r="K31" s="1258"/>
    </row>
    <row r="32" spans="1:11" ht="26.25" customHeight="1" thickBot="1">
      <c r="A32" s="506" t="s">
        <v>265</v>
      </c>
      <c r="B32" s="1259" t="s">
        <v>266</v>
      </c>
      <c r="C32" s="1260"/>
      <c r="D32" s="1250" t="s">
        <v>317</v>
      </c>
      <c r="E32" s="1251"/>
      <c r="F32" s="1251"/>
      <c r="G32" s="1251"/>
      <c r="H32" s="1251"/>
      <c r="I32" s="1251"/>
      <c r="J32" s="1251"/>
      <c r="K32" s="1252"/>
    </row>
    <row r="33" spans="1:5" ht="14.25" thickBot="1">
      <c r="A33" s="477" t="s">
        <v>267</v>
      </c>
      <c r="B33" s="482" t="s">
        <v>592</v>
      </c>
      <c r="C33" s="478" t="s">
        <v>269</v>
      </c>
      <c r="D33" s="478" t="s">
        <v>270</v>
      </c>
      <c r="E33" s="480"/>
    </row>
    <row r="34" spans="1:5" ht="26.25" thickBot="1">
      <c r="A34" s="477" t="s">
        <v>271</v>
      </c>
      <c r="B34" s="478">
        <v>15</v>
      </c>
      <c r="C34" s="478">
        <v>15</v>
      </c>
      <c r="D34" s="478">
        <v>15</v>
      </c>
      <c r="E34" s="480"/>
    </row>
    <row r="35" spans="1:5" ht="26.25" thickBot="1">
      <c r="A35" s="477" t="s">
        <v>274</v>
      </c>
      <c r="B35" s="478"/>
      <c r="C35" s="478"/>
      <c r="D35" s="478"/>
      <c r="E35" s="480"/>
    </row>
    <row r="36" ht="26.25" customHeight="1"/>
  </sheetData>
  <sheetProtection/>
  <mergeCells count="10">
    <mergeCell ref="D32:K32"/>
    <mergeCell ref="B12:K12"/>
    <mergeCell ref="B13:K13"/>
    <mergeCell ref="B14:C14"/>
    <mergeCell ref="D14:K14"/>
    <mergeCell ref="B32:C32"/>
    <mergeCell ref="B18:C18"/>
    <mergeCell ref="D18:K18"/>
    <mergeCell ref="B30:K30"/>
    <mergeCell ref="B31:K3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zoomScale="88" zoomScaleNormal="88" zoomScalePageLayoutView="0" workbookViewId="0" topLeftCell="A1">
      <selection activeCell="Q62" sqref="A2:Q62"/>
    </sheetView>
  </sheetViews>
  <sheetFormatPr defaultColWidth="9.140625" defaultRowHeight="12.75"/>
  <cols>
    <col min="1" max="1" width="3.8515625" style="33" customWidth="1"/>
    <col min="2" max="2" width="5.00390625" style="32" customWidth="1"/>
    <col min="3" max="3" width="7.28125" style="0" customWidth="1"/>
    <col min="4" max="4" width="2.28125" style="0" customWidth="1"/>
    <col min="5" max="5" width="37.140625" style="0" customWidth="1"/>
    <col min="6" max="6" width="6.8515625" style="0" bestFit="1" customWidth="1"/>
    <col min="7" max="7" width="7.28125" style="0" bestFit="1" customWidth="1"/>
    <col min="8" max="8" width="6.8515625" style="0" bestFit="1" customWidth="1"/>
    <col min="9" max="9" width="7.28125" style="0" bestFit="1" customWidth="1"/>
    <col min="10" max="10" width="4.00390625" style="0" bestFit="1" customWidth="1"/>
    <col min="11" max="11" width="9.7109375" style="0" bestFit="1" customWidth="1"/>
    <col min="12" max="12" width="3.57421875" style="270" bestFit="1" customWidth="1"/>
    <col min="13" max="13" width="7.28125" style="0" bestFit="1" customWidth="1"/>
    <col min="14" max="14" width="3.57421875" style="0" bestFit="1" customWidth="1"/>
    <col min="15" max="15" width="7.28125" style="0" bestFit="1" customWidth="1"/>
    <col min="16" max="16" width="8.140625" style="0" bestFit="1" customWidth="1"/>
    <col min="18" max="18" width="3.57421875" style="0" bestFit="1" customWidth="1"/>
    <col min="19" max="19" width="7.28125" style="270" bestFit="1" customWidth="1"/>
    <col min="20" max="20" width="3.57421875" style="83" bestFit="1" customWidth="1"/>
    <col min="21" max="21" width="7.28125" style="0" bestFit="1" customWidth="1"/>
    <col min="22" max="22" width="3.57421875" style="0" bestFit="1" customWidth="1"/>
    <col min="23" max="23" width="7.28125" style="0" bestFit="1" customWidth="1"/>
    <col min="24" max="24" width="3.57421875" style="0" bestFit="1" customWidth="1"/>
    <col min="25" max="25" width="4.7109375" style="0" bestFit="1" customWidth="1"/>
    <col min="26" max="26" width="7.28125" style="0" bestFit="1" customWidth="1"/>
    <col min="27" max="28" width="9.421875" style="0" bestFit="1" customWidth="1"/>
  </cols>
  <sheetData>
    <row r="1" spans="1:20" ht="12.75">
      <c r="A1" s="184"/>
      <c r="B1" s="185"/>
      <c r="C1" s="186"/>
      <c r="D1" s="186"/>
      <c r="E1" s="186"/>
      <c r="H1" s="270"/>
      <c r="I1" s="270"/>
      <c r="J1" s="270"/>
      <c r="K1" s="346"/>
      <c r="M1" s="270"/>
      <c r="N1" s="270"/>
      <c r="O1" s="270"/>
      <c r="P1" s="270"/>
      <c r="Q1" s="270"/>
      <c r="R1" s="289"/>
      <c r="T1" s="289"/>
    </row>
    <row r="2" spans="2:20" ht="18.75">
      <c r="B2" s="437" t="s">
        <v>324</v>
      </c>
      <c r="F2" s="186"/>
      <c r="G2" s="186"/>
      <c r="H2" s="255"/>
      <c r="I2" s="255"/>
      <c r="J2" s="255"/>
      <c r="K2" s="255"/>
      <c r="M2" s="255"/>
      <c r="N2" s="255"/>
      <c r="O2" s="255"/>
      <c r="P2" s="255"/>
      <c r="Q2" s="255"/>
      <c r="R2" s="255"/>
      <c r="T2" s="294"/>
    </row>
    <row r="3" ht="13.5" thickBot="1"/>
    <row r="4" spans="1:21" ht="13.5" customHeight="1" thickBot="1">
      <c r="A4" s="1233" t="s">
        <v>326</v>
      </c>
      <c r="B4" s="1234"/>
      <c r="C4" s="1234"/>
      <c r="D4" s="1234"/>
      <c r="E4" s="1234"/>
      <c r="F4" s="1234"/>
      <c r="G4" s="1234"/>
      <c r="H4" s="1234"/>
      <c r="I4" s="1234"/>
      <c r="J4" s="1234"/>
      <c r="K4" s="1234"/>
      <c r="L4" s="541"/>
      <c r="M4" s="542"/>
      <c r="N4" s="542"/>
      <c r="O4" s="542"/>
      <c r="P4" s="543"/>
      <c r="Q4" s="1261" t="s">
        <v>599</v>
      </c>
      <c r="S4"/>
      <c r="T4"/>
      <c r="U4" s="255"/>
    </row>
    <row r="5" spans="1:20" ht="18.75" customHeight="1">
      <c r="A5" s="234"/>
      <c r="B5" s="535"/>
      <c r="C5" s="536"/>
      <c r="D5" s="537"/>
      <c r="E5" s="534"/>
      <c r="F5" s="1264" t="s">
        <v>40</v>
      </c>
      <c r="G5" s="1265"/>
      <c r="H5" s="1265"/>
      <c r="I5" s="1265"/>
      <c r="J5" s="1265"/>
      <c r="K5" s="1266"/>
      <c r="L5" s="1270" t="s">
        <v>39</v>
      </c>
      <c r="M5" s="1271"/>
      <c r="N5" s="1271"/>
      <c r="O5" s="1271"/>
      <c r="P5" s="1272"/>
      <c r="Q5" s="1262"/>
      <c r="S5"/>
      <c r="T5"/>
    </row>
    <row r="6" spans="1:20" ht="13.5" thickBot="1">
      <c r="A6" s="538"/>
      <c r="B6" s="539" t="s">
        <v>182</v>
      </c>
      <c r="C6" s="540" t="s">
        <v>37</v>
      </c>
      <c r="D6" s="1277" t="s">
        <v>38</v>
      </c>
      <c r="E6" s="1278"/>
      <c r="F6" s="1267"/>
      <c r="G6" s="1268"/>
      <c r="H6" s="1268"/>
      <c r="I6" s="1268"/>
      <c r="J6" s="1268"/>
      <c r="K6" s="1269"/>
      <c r="L6" s="1273"/>
      <c r="M6" s="1274"/>
      <c r="N6" s="1274"/>
      <c r="O6" s="1274"/>
      <c r="P6" s="1275"/>
      <c r="Q6" s="1262"/>
      <c r="S6"/>
      <c r="T6"/>
    </row>
    <row r="7" spans="1:20" ht="12.75">
      <c r="A7" s="238"/>
      <c r="B7" s="239" t="s">
        <v>183</v>
      </c>
      <c r="C7" s="240" t="s">
        <v>181</v>
      </c>
      <c r="D7" s="241"/>
      <c r="E7" s="242" t="s">
        <v>30</v>
      </c>
      <c r="F7" s="1231">
        <v>610</v>
      </c>
      <c r="G7" s="1227">
        <v>620</v>
      </c>
      <c r="H7" s="1227">
        <v>630</v>
      </c>
      <c r="I7" s="1227">
        <v>640</v>
      </c>
      <c r="J7" s="1227">
        <v>650</v>
      </c>
      <c r="K7" s="1244" t="s">
        <v>28</v>
      </c>
      <c r="L7" s="1231">
        <v>713</v>
      </c>
      <c r="M7" s="1227">
        <v>714</v>
      </c>
      <c r="N7" s="1227">
        <v>716</v>
      </c>
      <c r="O7" s="1227">
        <v>717</v>
      </c>
      <c r="P7" s="1279" t="s">
        <v>28</v>
      </c>
      <c r="Q7" s="1262"/>
      <c r="S7"/>
      <c r="T7"/>
    </row>
    <row r="8" spans="1:20" ht="13.5" thickBot="1">
      <c r="A8" s="243"/>
      <c r="B8" s="244"/>
      <c r="C8" s="245"/>
      <c r="D8" s="246"/>
      <c r="E8" s="247"/>
      <c r="F8" s="1232"/>
      <c r="G8" s="1228"/>
      <c r="H8" s="1228"/>
      <c r="I8" s="1228"/>
      <c r="J8" s="1228"/>
      <c r="K8" s="1276"/>
      <c r="L8" s="1232"/>
      <c r="M8" s="1228"/>
      <c r="N8" s="1228"/>
      <c r="O8" s="1228"/>
      <c r="P8" s="1280"/>
      <c r="Q8" s="1263"/>
      <c r="S8"/>
      <c r="T8"/>
    </row>
    <row r="9" spans="1:20" ht="16.5" thickBot="1" thickTop="1">
      <c r="A9" s="155">
        <v>1</v>
      </c>
      <c r="B9" s="298" t="s">
        <v>325</v>
      </c>
      <c r="C9" s="196"/>
      <c r="D9" s="197"/>
      <c r="E9" s="198"/>
      <c r="F9" s="286">
        <f>F10+F14+F16+F17+F19</f>
        <v>1930</v>
      </c>
      <c r="G9" s="286">
        <f>G10+G14+G16+G17+G19</f>
        <v>800</v>
      </c>
      <c r="H9" s="286">
        <f>H10+H14+H16+H17+H19</f>
        <v>2690</v>
      </c>
      <c r="I9" s="286">
        <f>I10+I14+I16+I17+I19</f>
        <v>0</v>
      </c>
      <c r="J9" s="286">
        <f>J10+J14+J16+J17+J19</f>
        <v>0</v>
      </c>
      <c r="K9" s="1057">
        <f aca="true" t="shared" si="0" ref="K9:K20">F9+G9+H9+I9+J9</f>
        <v>5420</v>
      </c>
      <c r="L9" s="286">
        <f>L10+L14+L16+L17+L19</f>
        <v>0</v>
      </c>
      <c r="M9" s="286">
        <f>M10+M14+M16+M17+M19</f>
        <v>0</v>
      </c>
      <c r="N9" s="286">
        <f>N10+N14+N16+N17+N19</f>
        <v>0</v>
      </c>
      <c r="O9" s="199">
        <f>O10+O14+O16+O17+O19</f>
        <v>0</v>
      </c>
      <c r="P9" s="558">
        <f>P10+P14+P16+P17+P19</f>
        <v>0</v>
      </c>
      <c r="Q9" s="557">
        <f aca="true" t="shared" si="1" ref="Q9:Q14">K9+P9</f>
        <v>5420</v>
      </c>
      <c r="S9"/>
      <c r="T9"/>
    </row>
    <row r="10" spans="1:20" ht="13.5" thickTop="1">
      <c r="A10" s="156">
        <f aca="true" t="shared" si="2" ref="A10:A20">A9+1</f>
        <v>2</v>
      </c>
      <c r="B10" s="248">
        <v>1</v>
      </c>
      <c r="C10" s="249" t="s">
        <v>201</v>
      </c>
      <c r="D10" s="250"/>
      <c r="E10" s="251"/>
      <c r="F10" s="272">
        <f>F11</f>
        <v>0</v>
      </c>
      <c r="G10" s="280">
        <f>G11</f>
        <v>0</v>
      </c>
      <c r="H10" s="280">
        <f>H11</f>
        <v>1660</v>
      </c>
      <c r="I10" s="280">
        <f>I11</f>
        <v>0</v>
      </c>
      <c r="J10" s="280">
        <f>J11</f>
        <v>0</v>
      </c>
      <c r="K10" s="1058">
        <f t="shared" si="0"/>
        <v>1660</v>
      </c>
      <c r="L10" s="272">
        <f>L11</f>
        <v>0</v>
      </c>
      <c r="M10" s="272">
        <f>M11</f>
        <v>0</v>
      </c>
      <c r="N10" s="272">
        <f>N11</f>
        <v>0</v>
      </c>
      <c r="O10" s="272">
        <f>O11</f>
        <v>0</v>
      </c>
      <c r="P10" s="559">
        <f aca="true" t="shared" si="3" ref="P10:P17">SUM(L10:O10)</f>
        <v>0</v>
      </c>
      <c r="Q10" s="273">
        <f t="shared" si="1"/>
        <v>1660</v>
      </c>
      <c r="S10"/>
      <c r="T10"/>
    </row>
    <row r="11" spans="1:20" ht="12.75">
      <c r="A11" s="156">
        <f t="shared" si="2"/>
        <v>3</v>
      </c>
      <c r="B11" s="154"/>
      <c r="C11" s="21" t="s">
        <v>3</v>
      </c>
      <c r="D11" s="161" t="s">
        <v>19</v>
      </c>
      <c r="E11" s="164"/>
      <c r="F11" s="179">
        <f>F12+F13</f>
        <v>0</v>
      </c>
      <c r="G11" s="171">
        <f>G12+G13</f>
        <v>0</v>
      </c>
      <c r="H11" s="171">
        <f>H12+H13</f>
        <v>1660</v>
      </c>
      <c r="I11" s="171">
        <f>I12+I13</f>
        <v>0</v>
      </c>
      <c r="J11" s="171">
        <f>J12+J13</f>
        <v>0</v>
      </c>
      <c r="K11" s="1059">
        <f t="shared" si="0"/>
        <v>1660</v>
      </c>
      <c r="L11" s="179">
        <f>SUM(L12:L13)</f>
        <v>0</v>
      </c>
      <c r="M11" s="179">
        <f>SUM(M12:M13)</f>
        <v>0</v>
      </c>
      <c r="N11" s="179">
        <f>SUM(N12:N13)</f>
        <v>0</v>
      </c>
      <c r="O11" s="179">
        <f>SUM(O12:O13)</f>
        <v>0</v>
      </c>
      <c r="P11" s="560">
        <f t="shared" si="3"/>
        <v>0</v>
      </c>
      <c r="Q11" s="178">
        <f t="shared" si="1"/>
        <v>1660</v>
      </c>
      <c r="S11"/>
      <c r="T11"/>
    </row>
    <row r="12" spans="1:20" ht="12.75">
      <c r="A12" s="156">
        <f t="shared" si="2"/>
        <v>4</v>
      </c>
      <c r="B12" s="153"/>
      <c r="C12" s="19"/>
      <c r="D12" s="6" t="s">
        <v>31</v>
      </c>
      <c r="E12" s="175" t="s">
        <v>321</v>
      </c>
      <c r="F12" s="34"/>
      <c r="G12" s="10"/>
      <c r="H12" s="7">
        <v>1000</v>
      </c>
      <c r="I12" s="34"/>
      <c r="J12" s="10"/>
      <c r="K12" s="1060">
        <f t="shared" si="0"/>
        <v>1000</v>
      </c>
      <c r="L12" s="18"/>
      <c r="M12" s="16"/>
      <c r="N12" s="16"/>
      <c r="O12" s="16"/>
      <c r="P12" s="561">
        <f t="shared" si="3"/>
        <v>0</v>
      </c>
      <c r="Q12" s="173">
        <f t="shared" si="1"/>
        <v>1000</v>
      </c>
      <c r="S12"/>
      <c r="T12"/>
    </row>
    <row r="13" spans="1:20" ht="12.75">
      <c r="A13" s="156">
        <f t="shared" si="2"/>
        <v>5</v>
      </c>
      <c r="B13" s="159"/>
      <c r="C13" s="79"/>
      <c r="D13" s="6" t="s">
        <v>32</v>
      </c>
      <c r="E13" s="162" t="s">
        <v>106</v>
      </c>
      <c r="F13" s="165"/>
      <c r="G13" s="14"/>
      <c r="H13" s="8">
        <v>660</v>
      </c>
      <c r="I13" s="165"/>
      <c r="J13" s="14"/>
      <c r="K13" s="1060">
        <f t="shared" si="0"/>
        <v>660</v>
      </c>
      <c r="L13" s="34"/>
      <c r="M13" s="10"/>
      <c r="N13" s="10"/>
      <c r="O13" s="10"/>
      <c r="P13" s="561">
        <f t="shared" si="3"/>
        <v>0</v>
      </c>
      <c r="Q13" s="173">
        <f t="shared" si="1"/>
        <v>660</v>
      </c>
      <c r="S13"/>
      <c r="T13"/>
    </row>
    <row r="14" spans="1:20" ht="12.75">
      <c r="A14" s="156">
        <f t="shared" si="2"/>
        <v>6</v>
      </c>
      <c r="B14" s="208">
        <v>2</v>
      </c>
      <c r="C14" s="209" t="s">
        <v>202</v>
      </c>
      <c r="D14" s="210"/>
      <c r="E14" s="211"/>
      <c r="F14" s="271">
        <f>F15</f>
        <v>600</v>
      </c>
      <c r="G14" s="212">
        <f>G15</f>
        <v>230</v>
      </c>
      <c r="H14" s="212">
        <f>H15</f>
        <v>800</v>
      </c>
      <c r="I14" s="212">
        <f>I15</f>
        <v>0</v>
      </c>
      <c r="J14" s="212">
        <f>J15</f>
        <v>0</v>
      </c>
      <c r="K14" s="1061">
        <f t="shared" si="0"/>
        <v>1630</v>
      </c>
      <c r="L14" s="271">
        <f>L15</f>
        <v>0</v>
      </c>
      <c r="M14" s="271">
        <f>M15</f>
        <v>0</v>
      </c>
      <c r="N14" s="271">
        <f>N15</f>
        <v>0</v>
      </c>
      <c r="O14" s="271">
        <f>O15</f>
        <v>0</v>
      </c>
      <c r="P14" s="562">
        <f t="shared" si="3"/>
        <v>0</v>
      </c>
      <c r="Q14" s="257">
        <f t="shared" si="1"/>
        <v>1630</v>
      </c>
      <c r="S14"/>
      <c r="T14"/>
    </row>
    <row r="15" spans="1:20" ht="12.75">
      <c r="A15" s="156">
        <f t="shared" si="2"/>
        <v>7</v>
      </c>
      <c r="B15" s="154"/>
      <c r="C15" s="21" t="s">
        <v>212</v>
      </c>
      <c r="D15" s="161" t="s">
        <v>213</v>
      </c>
      <c r="E15" s="164"/>
      <c r="F15" s="179">
        <v>600</v>
      </c>
      <c r="G15" s="171">
        <v>230</v>
      </c>
      <c r="H15" s="181">
        <v>800</v>
      </c>
      <c r="I15" s="179"/>
      <c r="J15" s="171"/>
      <c r="K15" s="1059">
        <f t="shared" si="0"/>
        <v>1630</v>
      </c>
      <c r="L15" s="179"/>
      <c r="M15" s="171"/>
      <c r="N15" s="171"/>
      <c r="O15" s="171"/>
      <c r="P15" s="560">
        <f t="shared" si="3"/>
        <v>0</v>
      </c>
      <c r="Q15" s="178">
        <f>K15</f>
        <v>1630</v>
      </c>
      <c r="S15"/>
      <c r="T15"/>
    </row>
    <row r="16" spans="1:20" ht="12.75">
      <c r="A16" s="156">
        <f t="shared" si="2"/>
        <v>8</v>
      </c>
      <c r="B16" s="208">
        <v>4</v>
      </c>
      <c r="C16" s="209" t="s">
        <v>365</v>
      </c>
      <c r="D16" s="210"/>
      <c r="E16" s="211"/>
      <c r="F16" s="263">
        <v>960</v>
      </c>
      <c r="G16" s="264">
        <v>400</v>
      </c>
      <c r="H16" s="264"/>
      <c r="I16" s="263"/>
      <c r="J16" s="264"/>
      <c r="K16" s="1061">
        <f t="shared" si="0"/>
        <v>1360</v>
      </c>
      <c r="L16" s="263"/>
      <c r="M16" s="264"/>
      <c r="N16" s="264"/>
      <c r="O16" s="264"/>
      <c r="P16" s="562">
        <f t="shared" si="3"/>
        <v>0</v>
      </c>
      <c r="Q16" s="257">
        <f>K16+P16</f>
        <v>1360</v>
      </c>
      <c r="S16"/>
      <c r="T16"/>
    </row>
    <row r="17" spans="1:20" ht="12.75">
      <c r="A17" s="156">
        <f>A16+1</f>
        <v>9</v>
      </c>
      <c r="B17" s="208">
        <v>3</v>
      </c>
      <c r="C17" s="209" t="s">
        <v>184</v>
      </c>
      <c r="D17" s="210"/>
      <c r="E17" s="211"/>
      <c r="F17" s="263">
        <f>F18</f>
        <v>370</v>
      </c>
      <c r="G17" s="264">
        <f>G18</f>
        <v>170</v>
      </c>
      <c r="H17" s="264">
        <f>H18</f>
        <v>0</v>
      </c>
      <c r="I17" s="263">
        <f>I18</f>
        <v>0</v>
      </c>
      <c r="J17" s="264">
        <f>J18</f>
        <v>0</v>
      </c>
      <c r="K17" s="1061">
        <f t="shared" si="0"/>
        <v>540</v>
      </c>
      <c r="L17" s="263">
        <f>L18</f>
        <v>0</v>
      </c>
      <c r="M17" s="263">
        <f>M18</f>
        <v>0</v>
      </c>
      <c r="N17" s="263">
        <f>N18</f>
        <v>0</v>
      </c>
      <c r="O17" s="263">
        <f>O18</f>
        <v>0</v>
      </c>
      <c r="P17" s="562">
        <f t="shared" si="3"/>
        <v>0</v>
      </c>
      <c r="Q17" s="257">
        <f>K17+P17</f>
        <v>540</v>
      </c>
      <c r="S17"/>
      <c r="T17"/>
    </row>
    <row r="18" spans="1:20" ht="12.75">
      <c r="A18" s="156">
        <f t="shared" si="2"/>
        <v>10</v>
      </c>
      <c r="B18" s="387"/>
      <c r="C18" s="21" t="s">
        <v>185</v>
      </c>
      <c r="D18" s="161" t="s">
        <v>8</v>
      </c>
      <c r="E18" s="388"/>
      <c r="F18" s="422">
        <v>370</v>
      </c>
      <c r="G18" s="423">
        <v>170</v>
      </c>
      <c r="H18" s="423"/>
      <c r="I18" s="422"/>
      <c r="J18" s="424"/>
      <c r="K18" s="1062">
        <f t="shared" si="0"/>
        <v>540</v>
      </c>
      <c r="L18" s="1056"/>
      <c r="M18" s="389"/>
      <c r="N18" s="389"/>
      <c r="O18" s="389"/>
      <c r="P18" s="563">
        <v>0</v>
      </c>
      <c r="Q18" s="390">
        <f>K18+P18</f>
        <v>540</v>
      </c>
      <c r="S18"/>
      <c r="T18"/>
    </row>
    <row r="19" spans="1:20" ht="12.75">
      <c r="A19" s="156">
        <f t="shared" si="2"/>
        <v>11</v>
      </c>
      <c r="B19" s="208">
        <v>4</v>
      </c>
      <c r="C19" s="209" t="s">
        <v>322</v>
      </c>
      <c r="D19" s="210"/>
      <c r="E19" s="211"/>
      <c r="F19" s="545">
        <f>F20</f>
        <v>0</v>
      </c>
      <c r="G19" s="546">
        <f>G20</f>
        <v>0</v>
      </c>
      <c r="H19" s="212">
        <f>H20</f>
        <v>230</v>
      </c>
      <c r="I19" s="545">
        <f>I20</f>
        <v>0</v>
      </c>
      <c r="J19" s="546">
        <f>J20</f>
        <v>0</v>
      </c>
      <c r="K19" s="1063">
        <f t="shared" si="0"/>
        <v>230</v>
      </c>
      <c r="L19" s="545">
        <f>L20</f>
        <v>0</v>
      </c>
      <c r="M19" s="545">
        <f>M20</f>
        <v>0</v>
      </c>
      <c r="N19" s="545">
        <f>N20</f>
        <v>0</v>
      </c>
      <c r="O19" s="545">
        <f>O20</f>
        <v>0</v>
      </c>
      <c r="P19" s="564">
        <f>SUM(L19:O19)</f>
        <v>0</v>
      </c>
      <c r="Q19" s="213">
        <f>K19+P19</f>
        <v>230</v>
      </c>
      <c r="S19"/>
      <c r="T19"/>
    </row>
    <row r="20" spans="1:20" ht="13.5" thickBot="1">
      <c r="A20" s="156">
        <f t="shared" si="2"/>
        <v>12</v>
      </c>
      <c r="B20" s="190"/>
      <c r="C20" s="547" t="s">
        <v>323</v>
      </c>
      <c r="D20" s="548"/>
      <c r="E20" s="552" t="s">
        <v>109</v>
      </c>
      <c r="F20" s="549"/>
      <c r="G20" s="550"/>
      <c r="H20" s="551">
        <v>230</v>
      </c>
      <c r="I20" s="549"/>
      <c r="J20" s="550"/>
      <c r="K20" s="1064">
        <f t="shared" si="0"/>
        <v>230</v>
      </c>
      <c r="L20" s="549"/>
      <c r="M20" s="550"/>
      <c r="N20" s="550"/>
      <c r="O20" s="550"/>
      <c r="P20" s="567">
        <f>SUM(L20:O20)</f>
        <v>0</v>
      </c>
      <c r="Q20" s="568">
        <f>K20+P20</f>
        <v>230</v>
      </c>
      <c r="S20"/>
      <c r="T20"/>
    </row>
    <row r="21" spans="1:21" ht="12.75">
      <c r="A21" s="295"/>
      <c r="B21" s="296"/>
      <c r="C21" s="266"/>
      <c r="D21" s="265"/>
      <c r="E21" s="265"/>
      <c r="F21" s="265"/>
      <c r="G21" s="265"/>
      <c r="H21" s="265"/>
      <c r="I21" s="265"/>
      <c r="J21" s="265"/>
      <c r="K21" s="544"/>
      <c r="L21" s="265"/>
      <c r="M21" s="265"/>
      <c r="N21" s="265"/>
      <c r="O21" s="265"/>
      <c r="P21" s="556"/>
      <c r="Q21" s="265"/>
      <c r="R21" s="265"/>
      <c r="S21" s="265"/>
      <c r="T21" s="265"/>
      <c r="U21" s="297"/>
    </row>
    <row r="22" spans="1:20" ht="12.75">
      <c r="A22" s="254"/>
      <c r="B22" s="74"/>
      <c r="C22" s="109"/>
      <c r="D22" s="267"/>
      <c r="E22" s="261"/>
      <c r="F22" s="262"/>
      <c r="G22" s="262"/>
      <c r="H22" s="440"/>
      <c r="I22" s="262"/>
      <c r="J22" s="262"/>
      <c r="K22" s="262"/>
      <c r="L22" s="262"/>
      <c r="M22" s="262"/>
      <c r="N22" s="262"/>
      <c r="O22" s="262"/>
      <c r="P22" s="262"/>
      <c r="Q22" s="262"/>
      <c r="R22" s="262"/>
      <c r="S22" s="262"/>
      <c r="T22" s="262"/>
    </row>
    <row r="23" spans="2:20" ht="18.75">
      <c r="B23" s="437" t="s">
        <v>324</v>
      </c>
      <c r="F23" s="186"/>
      <c r="G23" s="186"/>
      <c r="H23" s="255"/>
      <c r="I23" s="255"/>
      <c r="J23" s="255"/>
      <c r="K23" s="255"/>
      <c r="M23" s="255"/>
      <c r="N23" s="255"/>
      <c r="O23" s="255"/>
      <c r="P23" s="255"/>
      <c r="Q23" s="255"/>
      <c r="R23" s="255"/>
      <c r="T23" s="294"/>
    </row>
    <row r="24" ht="13.5" thickBot="1"/>
    <row r="25" spans="1:20" ht="13.5" thickBot="1">
      <c r="A25" s="1233" t="s">
        <v>327</v>
      </c>
      <c r="B25" s="1234"/>
      <c r="C25" s="1234"/>
      <c r="D25" s="1234"/>
      <c r="E25" s="1234"/>
      <c r="F25" s="1234"/>
      <c r="G25" s="1234"/>
      <c r="H25" s="1234"/>
      <c r="I25" s="1234"/>
      <c r="J25" s="1234"/>
      <c r="K25" s="1234"/>
      <c r="L25" s="541"/>
      <c r="M25" s="542"/>
      <c r="N25" s="542"/>
      <c r="O25" s="542"/>
      <c r="P25" s="543"/>
      <c r="Q25" s="1261" t="s">
        <v>600</v>
      </c>
      <c r="S25"/>
      <c r="T25"/>
    </row>
    <row r="26" spans="1:20" ht="18.75">
      <c r="A26" s="234"/>
      <c r="B26" s="535"/>
      <c r="C26" s="536"/>
      <c r="D26" s="537"/>
      <c r="E26" s="534"/>
      <c r="F26" s="1264" t="s">
        <v>40</v>
      </c>
      <c r="G26" s="1265"/>
      <c r="H26" s="1265"/>
      <c r="I26" s="1265"/>
      <c r="J26" s="1265"/>
      <c r="K26" s="1266"/>
      <c r="L26" s="1270" t="s">
        <v>39</v>
      </c>
      <c r="M26" s="1271"/>
      <c r="N26" s="1271"/>
      <c r="O26" s="1271"/>
      <c r="P26" s="1272"/>
      <c r="Q26" s="1262"/>
      <c r="S26"/>
      <c r="T26"/>
    </row>
    <row r="27" spans="1:20" ht="13.5" thickBot="1">
      <c r="A27" s="538"/>
      <c r="B27" s="539" t="s">
        <v>182</v>
      </c>
      <c r="C27" s="540" t="s">
        <v>37</v>
      </c>
      <c r="D27" s="1277" t="s">
        <v>38</v>
      </c>
      <c r="E27" s="1278"/>
      <c r="F27" s="1267"/>
      <c r="G27" s="1268"/>
      <c r="H27" s="1268"/>
      <c r="I27" s="1268"/>
      <c r="J27" s="1268"/>
      <c r="K27" s="1269"/>
      <c r="L27" s="1273"/>
      <c r="M27" s="1274"/>
      <c r="N27" s="1274"/>
      <c r="O27" s="1274"/>
      <c r="P27" s="1275"/>
      <c r="Q27" s="1262"/>
      <c r="S27"/>
      <c r="T27"/>
    </row>
    <row r="28" spans="1:20" ht="12.75">
      <c r="A28" s="238"/>
      <c r="B28" s="239" t="s">
        <v>183</v>
      </c>
      <c r="C28" s="240" t="s">
        <v>181</v>
      </c>
      <c r="D28" s="241"/>
      <c r="E28" s="242" t="s">
        <v>30</v>
      </c>
      <c r="F28" s="1231">
        <v>610</v>
      </c>
      <c r="G28" s="1227">
        <v>620</v>
      </c>
      <c r="H28" s="1227">
        <v>630</v>
      </c>
      <c r="I28" s="1227">
        <v>640</v>
      </c>
      <c r="J28" s="1227">
        <v>650</v>
      </c>
      <c r="K28" s="1244" t="s">
        <v>28</v>
      </c>
      <c r="L28" s="1231">
        <v>713</v>
      </c>
      <c r="M28" s="1227">
        <v>714</v>
      </c>
      <c r="N28" s="1227">
        <v>716</v>
      </c>
      <c r="O28" s="1227">
        <v>717</v>
      </c>
      <c r="P28" s="1279" t="s">
        <v>28</v>
      </c>
      <c r="Q28" s="1262"/>
      <c r="S28"/>
      <c r="T28"/>
    </row>
    <row r="29" spans="1:20" ht="13.5" thickBot="1">
      <c r="A29" s="243"/>
      <c r="B29" s="244"/>
      <c r="C29" s="245"/>
      <c r="D29" s="246"/>
      <c r="E29" s="247"/>
      <c r="F29" s="1232"/>
      <c r="G29" s="1228"/>
      <c r="H29" s="1228"/>
      <c r="I29" s="1228"/>
      <c r="J29" s="1228"/>
      <c r="K29" s="1276"/>
      <c r="L29" s="1232"/>
      <c r="M29" s="1228"/>
      <c r="N29" s="1228"/>
      <c r="O29" s="1228"/>
      <c r="P29" s="1280"/>
      <c r="Q29" s="1263"/>
      <c r="S29"/>
      <c r="T29"/>
    </row>
    <row r="30" spans="1:20" ht="16.5" thickBot="1" thickTop="1">
      <c r="A30" s="155">
        <v>1</v>
      </c>
      <c r="B30" s="298" t="s">
        <v>325</v>
      </c>
      <c r="C30" s="196"/>
      <c r="D30" s="197"/>
      <c r="E30" s="198"/>
      <c r="F30" s="286">
        <f>F31+F35+F37+F38+F40</f>
        <v>1930</v>
      </c>
      <c r="G30" s="286">
        <f>G31+G35+G37+G38+G40</f>
        <v>800</v>
      </c>
      <c r="H30" s="286">
        <f>H31+H35+H37+H38+H40</f>
        <v>2690</v>
      </c>
      <c r="I30" s="286">
        <f>I31+I35+I37+I38+I40</f>
        <v>0</v>
      </c>
      <c r="J30" s="286">
        <f>J31+J35+J37+J38+J40</f>
        <v>0</v>
      </c>
      <c r="K30" s="1057">
        <f aca="true" t="shared" si="4" ref="K30:K41">F30+G30+H30+I30+J30</f>
        <v>5420</v>
      </c>
      <c r="L30" s="286">
        <f>L31+L35+L37+L38+L40</f>
        <v>0</v>
      </c>
      <c r="M30" s="286">
        <f>M31+M35+M37+M38+M40</f>
        <v>0</v>
      </c>
      <c r="N30" s="286">
        <f>N31+N35+N37+N38+N40</f>
        <v>0</v>
      </c>
      <c r="O30" s="199">
        <f>O31+O35+O37+O38+O40</f>
        <v>0</v>
      </c>
      <c r="P30" s="558">
        <f>P31+P35+P37+P38+P40</f>
        <v>0</v>
      </c>
      <c r="Q30" s="557">
        <f aca="true" t="shared" si="5" ref="Q30:Q35">K30+P30</f>
        <v>5420</v>
      </c>
      <c r="S30"/>
      <c r="T30"/>
    </row>
    <row r="31" spans="1:20" ht="13.5" thickTop="1">
      <c r="A31" s="156">
        <f aca="true" t="shared" si="6" ref="A31:A37">A30+1</f>
        <v>2</v>
      </c>
      <c r="B31" s="248">
        <v>1</v>
      </c>
      <c r="C31" s="249" t="s">
        <v>201</v>
      </c>
      <c r="D31" s="250"/>
      <c r="E31" s="251"/>
      <c r="F31" s="272">
        <f>F32</f>
        <v>0</v>
      </c>
      <c r="G31" s="280">
        <f>G32</f>
        <v>0</v>
      </c>
      <c r="H31" s="280">
        <f>H32</f>
        <v>1660</v>
      </c>
      <c r="I31" s="280">
        <f>I32</f>
        <v>0</v>
      </c>
      <c r="J31" s="280">
        <f>J32</f>
        <v>0</v>
      </c>
      <c r="K31" s="1058">
        <f t="shared" si="4"/>
        <v>1660</v>
      </c>
      <c r="L31" s="272">
        <f>L32</f>
        <v>0</v>
      </c>
      <c r="M31" s="272">
        <f>M32</f>
        <v>0</v>
      </c>
      <c r="N31" s="272">
        <f>N32</f>
        <v>0</v>
      </c>
      <c r="O31" s="272">
        <f>O32</f>
        <v>0</v>
      </c>
      <c r="P31" s="559">
        <f aca="true" t="shared" si="7" ref="P31:P38">SUM(L31:O31)</f>
        <v>0</v>
      </c>
      <c r="Q31" s="273">
        <f t="shared" si="5"/>
        <v>1660</v>
      </c>
      <c r="S31"/>
      <c r="T31"/>
    </row>
    <row r="32" spans="1:20" ht="12.75">
      <c r="A32" s="156">
        <f t="shared" si="6"/>
        <v>3</v>
      </c>
      <c r="B32" s="154"/>
      <c r="C32" s="21" t="s">
        <v>3</v>
      </c>
      <c r="D32" s="161" t="s">
        <v>19</v>
      </c>
      <c r="E32" s="164"/>
      <c r="F32" s="179">
        <f>F33+F34</f>
        <v>0</v>
      </c>
      <c r="G32" s="171">
        <f>G33+G34</f>
        <v>0</v>
      </c>
      <c r="H32" s="171">
        <f>H33+H34</f>
        <v>1660</v>
      </c>
      <c r="I32" s="171">
        <f>I33+I34</f>
        <v>0</v>
      </c>
      <c r="J32" s="171">
        <f>J33+J34</f>
        <v>0</v>
      </c>
      <c r="K32" s="1059">
        <f t="shared" si="4"/>
        <v>1660</v>
      </c>
      <c r="L32" s="179">
        <f>SUM(L33:L34)</f>
        <v>0</v>
      </c>
      <c r="M32" s="179">
        <f>SUM(M33:M34)</f>
        <v>0</v>
      </c>
      <c r="N32" s="179">
        <f>SUM(N33:N34)</f>
        <v>0</v>
      </c>
      <c r="O32" s="179">
        <f>SUM(O33:O34)</f>
        <v>0</v>
      </c>
      <c r="P32" s="560">
        <f t="shared" si="7"/>
        <v>0</v>
      </c>
      <c r="Q32" s="178">
        <f t="shared" si="5"/>
        <v>1660</v>
      </c>
      <c r="S32"/>
      <c r="T32"/>
    </row>
    <row r="33" spans="1:20" ht="12.75">
      <c r="A33" s="156">
        <f t="shared" si="6"/>
        <v>4</v>
      </c>
      <c r="B33" s="153"/>
      <c r="C33" s="19"/>
      <c r="D33" s="6" t="s">
        <v>31</v>
      </c>
      <c r="E33" s="175" t="s">
        <v>321</v>
      </c>
      <c r="F33" s="34"/>
      <c r="G33" s="10"/>
      <c r="H33" s="7">
        <v>1000</v>
      </c>
      <c r="I33" s="34"/>
      <c r="J33" s="10"/>
      <c r="K33" s="1060">
        <f t="shared" si="4"/>
        <v>1000</v>
      </c>
      <c r="L33" s="18"/>
      <c r="M33" s="16"/>
      <c r="N33" s="16"/>
      <c r="O33" s="16"/>
      <c r="P33" s="561">
        <f t="shared" si="7"/>
        <v>0</v>
      </c>
      <c r="Q33" s="173">
        <f t="shared" si="5"/>
        <v>1000</v>
      </c>
      <c r="S33"/>
      <c r="T33"/>
    </row>
    <row r="34" spans="1:20" ht="12.75">
      <c r="A34" s="156">
        <f t="shared" si="6"/>
        <v>5</v>
      </c>
      <c r="B34" s="159"/>
      <c r="C34" s="79"/>
      <c r="D34" s="6" t="s">
        <v>32</v>
      </c>
      <c r="E34" s="162" t="s">
        <v>106</v>
      </c>
      <c r="F34" s="165"/>
      <c r="G34" s="14"/>
      <c r="H34" s="8">
        <v>660</v>
      </c>
      <c r="I34" s="165"/>
      <c r="J34" s="14"/>
      <c r="K34" s="1060">
        <f t="shared" si="4"/>
        <v>660</v>
      </c>
      <c r="L34" s="34"/>
      <c r="M34" s="10"/>
      <c r="N34" s="10"/>
      <c r="O34" s="10"/>
      <c r="P34" s="561">
        <f t="shared" si="7"/>
        <v>0</v>
      </c>
      <c r="Q34" s="173">
        <f t="shared" si="5"/>
        <v>660</v>
      </c>
      <c r="S34"/>
      <c r="T34"/>
    </row>
    <row r="35" spans="1:20" ht="12.75">
      <c r="A35" s="156">
        <f t="shared" si="6"/>
        <v>6</v>
      </c>
      <c r="B35" s="208">
        <v>2</v>
      </c>
      <c r="C35" s="209" t="s">
        <v>202</v>
      </c>
      <c r="D35" s="210"/>
      <c r="E35" s="211"/>
      <c r="F35" s="271">
        <f>F36</f>
        <v>600</v>
      </c>
      <c r="G35" s="212">
        <f>G36</f>
        <v>230</v>
      </c>
      <c r="H35" s="212">
        <f>H36</f>
        <v>800</v>
      </c>
      <c r="I35" s="212">
        <f>I36</f>
        <v>0</v>
      </c>
      <c r="J35" s="212">
        <f>J36</f>
        <v>0</v>
      </c>
      <c r="K35" s="1061">
        <f t="shared" si="4"/>
        <v>1630</v>
      </c>
      <c r="L35" s="271">
        <f>L36</f>
        <v>0</v>
      </c>
      <c r="M35" s="271">
        <f>M36</f>
        <v>0</v>
      </c>
      <c r="N35" s="271">
        <f>N36</f>
        <v>0</v>
      </c>
      <c r="O35" s="271">
        <f>O36</f>
        <v>0</v>
      </c>
      <c r="P35" s="562">
        <f t="shared" si="7"/>
        <v>0</v>
      </c>
      <c r="Q35" s="257">
        <f t="shared" si="5"/>
        <v>1630</v>
      </c>
      <c r="S35"/>
      <c r="T35"/>
    </row>
    <row r="36" spans="1:20" ht="12.75">
      <c r="A36" s="156">
        <f t="shared" si="6"/>
        <v>7</v>
      </c>
      <c r="B36" s="154"/>
      <c r="C36" s="21" t="s">
        <v>212</v>
      </c>
      <c r="D36" s="161" t="s">
        <v>213</v>
      </c>
      <c r="E36" s="164"/>
      <c r="F36" s="179">
        <v>600</v>
      </c>
      <c r="G36" s="171">
        <v>230</v>
      </c>
      <c r="H36" s="181">
        <v>800</v>
      </c>
      <c r="I36" s="179"/>
      <c r="J36" s="171"/>
      <c r="K36" s="1059">
        <f t="shared" si="4"/>
        <v>1630</v>
      </c>
      <c r="L36" s="179"/>
      <c r="M36" s="171"/>
      <c r="N36" s="171"/>
      <c r="O36" s="171"/>
      <c r="P36" s="560">
        <f t="shared" si="7"/>
        <v>0</v>
      </c>
      <c r="Q36" s="178">
        <f>K36</f>
        <v>1630</v>
      </c>
      <c r="S36"/>
      <c r="T36"/>
    </row>
    <row r="37" spans="1:20" ht="12.75">
      <c r="A37" s="156">
        <f t="shared" si="6"/>
        <v>8</v>
      </c>
      <c r="B37" s="208">
        <v>4</v>
      </c>
      <c r="C37" s="209" t="s">
        <v>365</v>
      </c>
      <c r="D37" s="210"/>
      <c r="E37" s="211"/>
      <c r="F37" s="263">
        <v>960</v>
      </c>
      <c r="G37" s="264">
        <v>400</v>
      </c>
      <c r="H37" s="264"/>
      <c r="I37" s="263"/>
      <c r="J37" s="264"/>
      <c r="K37" s="1061">
        <f t="shared" si="4"/>
        <v>1360</v>
      </c>
      <c r="L37" s="263"/>
      <c r="M37" s="264"/>
      <c r="N37" s="264"/>
      <c r="O37" s="264"/>
      <c r="P37" s="562">
        <f t="shared" si="7"/>
        <v>0</v>
      </c>
      <c r="Q37" s="257">
        <f>K37+P37</f>
        <v>1360</v>
      </c>
      <c r="S37"/>
      <c r="T37"/>
    </row>
    <row r="38" spans="1:20" ht="12.75">
      <c r="A38" s="156">
        <f>A37+1</f>
        <v>9</v>
      </c>
      <c r="B38" s="208">
        <v>3</v>
      </c>
      <c r="C38" s="209" t="s">
        <v>184</v>
      </c>
      <c r="D38" s="210"/>
      <c r="E38" s="211"/>
      <c r="F38" s="263">
        <f>F39</f>
        <v>370</v>
      </c>
      <c r="G38" s="264">
        <f>G39</f>
        <v>170</v>
      </c>
      <c r="H38" s="264">
        <f>H39</f>
        <v>0</v>
      </c>
      <c r="I38" s="263">
        <f>I39</f>
        <v>0</v>
      </c>
      <c r="J38" s="264">
        <f>J39</f>
        <v>0</v>
      </c>
      <c r="K38" s="1061">
        <f t="shared" si="4"/>
        <v>540</v>
      </c>
      <c r="L38" s="263">
        <f>L39</f>
        <v>0</v>
      </c>
      <c r="M38" s="263">
        <f>M39</f>
        <v>0</v>
      </c>
      <c r="N38" s="263">
        <f>N39</f>
        <v>0</v>
      </c>
      <c r="O38" s="263">
        <f>O39</f>
        <v>0</v>
      </c>
      <c r="P38" s="562">
        <f t="shared" si="7"/>
        <v>0</v>
      </c>
      <c r="Q38" s="257">
        <f>K38+P38</f>
        <v>540</v>
      </c>
      <c r="S38"/>
      <c r="T38"/>
    </row>
    <row r="39" spans="1:20" ht="12.75">
      <c r="A39" s="156">
        <f>A38+1</f>
        <v>10</v>
      </c>
      <c r="B39" s="387"/>
      <c r="C39" s="21" t="s">
        <v>185</v>
      </c>
      <c r="D39" s="161" t="s">
        <v>8</v>
      </c>
      <c r="E39" s="388"/>
      <c r="F39" s="422">
        <v>370</v>
      </c>
      <c r="G39" s="423">
        <v>170</v>
      </c>
      <c r="H39" s="423"/>
      <c r="I39" s="422"/>
      <c r="J39" s="424"/>
      <c r="K39" s="1062">
        <f t="shared" si="4"/>
        <v>540</v>
      </c>
      <c r="L39" s="1056"/>
      <c r="M39" s="389"/>
      <c r="N39" s="389"/>
      <c r="O39" s="389"/>
      <c r="P39" s="563">
        <v>0</v>
      </c>
      <c r="Q39" s="390">
        <f>K39+P39</f>
        <v>540</v>
      </c>
      <c r="S39"/>
      <c r="T39"/>
    </row>
    <row r="40" spans="1:20" ht="12.75">
      <c r="A40" s="156">
        <f>A39+1</f>
        <v>11</v>
      </c>
      <c r="B40" s="208">
        <v>4</v>
      </c>
      <c r="C40" s="209" t="s">
        <v>322</v>
      </c>
      <c r="D40" s="210"/>
      <c r="E40" s="211"/>
      <c r="F40" s="545">
        <f>F41</f>
        <v>0</v>
      </c>
      <c r="G40" s="546">
        <f>G41</f>
        <v>0</v>
      </c>
      <c r="H40" s="212">
        <f>H41</f>
        <v>230</v>
      </c>
      <c r="I40" s="545">
        <f>I41</f>
        <v>0</v>
      </c>
      <c r="J40" s="546">
        <f>J41</f>
        <v>0</v>
      </c>
      <c r="K40" s="1063">
        <f t="shared" si="4"/>
        <v>230</v>
      </c>
      <c r="L40" s="545">
        <f>L41</f>
        <v>0</v>
      </c>
      <c r="M40" s="545">
        <f>M41</f>
        <v>0</v>
      </c>
      <c r="N40" s="545">
        <f>N41</f>
        <v>0</v>
      </c>
      <c r="O40" s="545">
        <f>O41</f>
        <v>0</v>
      </c>
      <c r="P40" s="564">
        <f>SUM(L40:O40)</f>
        <v>0</v>
      </c>
      <c r="Q40" s="213">
        <f>K40+P40</f>
        <v>230</v>
      </c>
      <c r="S40"/>
      <c r="T40"/>
    </row>
    <row r="41" spans="1:20" ht="13.5" thickBot="1">
      <c r="A41" s="156">
        <f>A40+1</f>
        <v>12</v>
      </c>
      <c r="B41" s="190"/>
      <c r="C41" s="547" t="s">
        <v>323</v>
      </c>
      <c r="D41" s="548"/>
      <c r="E41" s="552" t="s">
        <v>109</v>
      </c>
      <c r="F41" s="549"/>
      <c r="G41" s="550"/>
      <c r="H41" s="551">
        <v>230</v>
      </c>
      <c r="I41" s="549"/>
      <c r="J41" s="550"/>
      <c r="K41" s="1064">
        <f t="shared" si="4"/>
        <v>230</v>
      </c>
      <c r="L41" s="549"/>
      <c r="M41" s="550"/>
      <c r="N41" s="550"/>
      <c r="O41" s="550"/>
      <c r="P41" s="567">
        <f>SUM(L41:O41)</f>
        <v>0</v>
      </c>
      <c r="Q41" s="568">
        <f>K41+P41</f>
        <v>230</v>
      </c>
      <c r="S41"/>
      <c r="T41"/>
    </row>
    <row r="42" spans="19:20" ht="12.75">
      <c r="S42"/>
      <c r="T42"/>
    </row>
    <row r="44" spans="2:20" ht="18.75">
      <c r="B44" s="437" t="s">
        <v>324</v>
      </c>
      <c r="F44" s="186"/>
      <c r="G44" s="186"/>
      <c r="H44" s="255"/>
      <c r="I44" s="255"/>
      <c r="J44" s="255"/>
      <c r="K44" s="255"/>
      <c r="M44" s="255"/>
      <c r="N44" s="255"/>
      <c r="O44" s="255"/>
      <c r="P44" s="255"/>
      <c r="Q44" s="255"/>
      <c r="R44" s="255"/>
      <c r="T44" s="294"/>
    </row>
    <row r="45" ht="13.5" thickBot="1"/>
    <row r="46" spans="1:20" ht="13.5" customHeight="1" thickBot="1">
      <c r="A46" s="1233" t="s">
        <v>590</v>
      </c>
      <c r="B46" s="1234"/>
      <c r="C46" s="1234"/>
      <c r="D46" s="1234"/>
      <c r="E46" s="1234"/>
      <c r="F46" s="1234"/>
      <c r="G46" s="1234"/>
      <c r="H46" s="1234"/>
      <c r="I46" s="1234"/>
      <c r="J46" s="1234"/>
      <c r="K46" s="1234"/>
      <c r="L46" s="541"/>
      <c r="M46" s="542"/>
      <c r="N46" s="542"/>
      <c r="O46" s="542"/>
      <c r="P46" s="543"/>
      <c r="Q46" s="1261" t="s">
        <v>601</v>
      </c>
      <c r="S46"/>
      <c r="T46"/>
    </row>
    <row r="47" spans="1:20" ht="18.75" customHeight="1">
      <c r="A47" s="234"/>
      <c r="B47" s="535"/>
      <c r="C47" s="536"/>
      <c r="D47" s="537"/>
      <c r="E47" s="534"/>
      <c r="F47" s="1264" t="s">
        <v>40</v>
      </c>
      <c r="G47" s="1265"/>
      <c r="H47" s="1265"/>
      <c r="I47" s="1265"/>
      <c r="J47" s="1265"/>
      <c r="K47" s="1266"/>
      <c r="L47" s="1270" t="s">
        <v>39</v>
      </c>
      <c r="M47" s="1271"/>
      <c r="N47" s="1271"/>
      <c r="O47" s="1271"/>
      <c r="P47" s="1272"/>
      <c r="Q47" s="1262"/>
      <c r="S47"/>
      <c r="T47"/>
    </row>
    <row r="48" spans="1:20" ht="13.5" thickBot="1">
      <c r="A48" s="538"/>
      <c r="B48" s="539" t="s">
        <v>182</v>
      </c>
      <c r="C48" s="540" t="s">
        <v>37</v>
      </c>
      <c r="D48" s="1277" t="s">
        <v>38</v>
      </c>
      <c r="E48" s="1278"/>
      <c r="F48" s="1267"/>
      <c r="G48" s="1268"/>
      <c r="H48" s="1268"/>
      <c r="I48" s="1268"/>
      <c r="J48" s="1268"/>
      <c r="K48" s="1269"/>
      <c r="L48" s="1273"/>
      <c r="M48" s="1274"/>
      <c r="N48" s="1274"/>
      <c r="O48" s="1274"/>
      <c r="P48" s="1275"/>
      <c r="Q48" s="1262"/>
      <c r="S48"/>
      <c r="T48"/>
    </row>
    <row r="49" spans="1:20" ht="12.75">
      <c r="A49" s="238"/>
      <c r="B49" s="239" t="s">
        <v>183</v>
      </c>
      <c r="C49" s="240" t="s">
        <v>181</v>
      </c>
      <c r="D49" s="241"/>
      <c r="E49" s="242" t="s">
        <v>30</v>
      </c>
      <c r="F49" s="1231">
        <v>610</v>
      </c>
      <c r="G49" s="1227">
        <v>620</v>
      </c>
      <c r="H49" s="1227">
        <v>630</v>
      </c>
      <c r="I49" s="1227">
        <v>640</v>
      </c>
      <c r="J49" s="1227">
        <v>650</v>
      </c>
      <c r="K49" s="1244" t="s">
        <v>28</v>
      </c>
      <c r="L49" s="1231">
        <v>713</v>
      </c>
      <c r="M49" s="1227">
        <v>714</v>
      </c>
      <c r="N49" s="1227">
        <v>716</v>
      </c>
      <c r="O49" s="1227">
        <v>717</v>
      </c>
      <c r="P49" s="1279" t="s">
        <v>28</v>
      </c>
      <c r="Q49" s="1262"/>
      <c r="S49"/>
      <c r="T49"/>
    </row>
    <row r="50" spans="1:20" ht="13.5" thickBot="1">
      <c r="A50" s="243"/>
      <c r="B50" s="244"/>
      <c r="C50" s="245"/>
      <c r="D50" s="246"/>
      <c r="E50" s="247"/>
      <c r="F50" s="1232"/>
      <c r="G50" s="1228"/>
      <c r="H50" s="1228"/>
      <c r="I50" s="1228"/>
      <c r="J50" s="1228"/>
      <c r="K50" s="1276"/>
      <c r="L50" s="1232"/>
      <c r="M50" s="1228"/>
      <c r="N50" s="1228"/>
      <c r="O50" s="1228"/>
      <c r="P50" s="1280"/>
      <c r="Q50" s="1263"/>
      <c r="S50"/>
      <c r="T50"/>
    </row>
    <row r="51" spans="1:20" ht="16.5" thickBot="1" thickTop="1">
      <c r="A51" s="155">
        <v>1</v>
      </c>
      <c r="B51" s="298" t="s">
        <v>325</v>
      </c>
      <c r="C51" s="196"/>
      <c r="D51" s="197"/>
      <c r="E51" s="198"/>
      <c r="F51" s="286">
        <f>F52+F56+F58+F59+F61</f>
        <v>1930</v>
      </c>
      <c r="G51" s="286">
        <f>G52+G56+G58+G59+G61</f>
        <v>800</v>
      </c>
      <c r="H51" s="286">
        <f>H52+H56+H58+H59+H61</f>
        <v>2690</v>
      </c>
      <c r="I51" s="286">
        <f>I52+I56+I58+I59+I61</f>
        <v>0</v>
      </c>
      <c r="J51" s="286">
        <f>J52+J56+J58+J59+J61</f>
        <v>0</v>
      </c>
      <c r="K51" s="1057">
        <f aca="true" t="shared" si="8" ref="K51:K62">F51+G51+H51+I51+J51</f>
        <v>5420</v>
      </c>
      <c r="L51" s="286">
        <f>L52+L56+L58+L59+L61</f>
        <v>0</v>
      </c>
      <c r="M51" s="286">
        <f>M52+M56+M58+M59+M61</f>
        <v>0</v>
      </c>
      <c r="N51" s="286">
        <f>N52+N56+N58+N59+N61</f>
        <v>0</v>
      </c>
      <c r="O51" s="199">
        <f>O52+O56+O58+O59+O61</f>
        <v>0</v>
      </c>
      <c r="P51" s="558">
        <f>P52+P56+P58+P59+P61</f>
        <v>0</v>
      </c>
      <c r="Q51" s="557">
        <f aca="true" t="shared" si="9" ref="Q51:Q56">K51+P51</f>
        <v>5420</v>
      </c>
      <c r="S51"/>
      <c r="T51"/>
    </row>
    <row r="52" spans="1:20" ht="13.5" thickTop="1">
      <c r="A52" s="156">
        <f aca="true" t="shared" si="10" ref="A52:A58">A51+1</f>
        <v>2</v>
      </c>
      <c r="B52" s="248">
        <v>1</v>
      </c>
      <c r="C52" s="249" t="s">
        <v>201</v>
      </c>
      <c r="D52" s="250"/>
      <c r="E52" s="251"/>
      <c r="F52" s="272">
        <f>F53</f>
        <v>0</v>
      </c>
      <c r="G52" s="280">
        <f>G53</f>
        <v>0</v>
      </c>
      <c r="H52" s="280">
        <f>H53</f>
        <v>1660</v>
      </c>
      <c r="I52" s="280">
        <f>I53</f>
        <v>0</v>
      </c>
      <c r="J52" s="280">
        <f>J53</f>
        <v>0</v>
      </c>
      <c r="K52" s="1058">
        <f t="shared" si="8"/>
        <v>1660</v>
      </c>
      <c r="L52" s="272">
        <f>L53</f>
        <v>0</v>
      </c>
      <c r="M52" s="272">
        <f>M53</f>
        <v>0</v>
      </c>
      <c r="N52" s="272">
        <f>N53</f>
        <v>0</v>
      </c>
      <c r="O52" s="272">
        <f>O53</f>
        <v>0</v>
      </c>
      <c r="P52" s="559">
        <f aca="true" t="shared" si="11" ref="P52:P59">SUM(L52:O52)</f>
        <v>0</v>
      </c>
      <c r="Q52" s="273">
        <f t="shared" si="9"/>
        <v>1660</v>
      </c>
      <c r="S52"/>
      <c r="T52"/>
    </row>
    <row r="53" spans="1:20" ht="12.75">
      <c r="A53" s="156">
        <f t="shared" si="10"/>
        <v>3</v>
      </c>
      <c r="B53" s="154"/>
      <c r="C53" s="21" t="s">
        <v>3</v>
      </c>
      <c r="D53" s="161" t="s">
        <v>19</v>
      </c>
      <c r="E53" s="164"/>
      <c r="F53" s="179">
        <f>F54+F55</f>
        <v>0</v>
      </c>
      <c r="G53" s="171">
        <f>G54+G55</f>
        <v>0</v>
      </c>
      <c r="H53" s="171">
        <f>H54+H55</f>
        <v>1660</v>
      </c>
      <c r="I53" s="171">
        <f>I54+I55</f>
        <v>0</v>
      </c>
      <c r="J53" s="171">
        <f>J54+J55</f>
        <v>0</v>
      </c>
      <c r="K53" s="1059">
        <f t="shared" si="8"/>
        <v>1660</v>
      </c>
      <c r="L53" s="179">
        <f>SUM(L54:L55)</f>
        <v>0</v>
      </c>
      <c r="M53" s="179">
        <f>SUM(M54:M55)</f>
        <v>0</v>
      </c>
      <c r="N53" s="179">
        <f>SUM(N54:N55)</f>
        <v>0</v>
      </c>
      <c r="O53" s="179">
        <f>SUM(O54:O55)</f>
        <v>0</v>
      </c>
      <c r="P53" s="560">
        <f t="shared" si="11"/>
        <v>0</v>
      </c>
      <c r="Q53" s="178">
        <f t="shared" si="9"/>
        <v>1660</v>
      </c>
      <c r="S53"/>
      <c r="T53"/>
    </row>
    <row r="54" spans="1:20" ht="12.75">
      <c r="A54" s="156">
        <f t="shared" si="10"/>
        <v>4</v>
      </c>
      <c r="B54" s="153"/>
      <c r="C54" s="19"/>
      <c r="D54" s="6" t="s">
        <v>31</v>
      </c>
      <c r="E54" s="175" t="s">
        <v>321</v>
      </c>
      <c r="F54" s="34"/>
      <c r="G54" s="10"/>
      <c r="H54" s="7">
        <v>1000</v>
      </c>
      <c r="I54" s="34"/>
      <c r="J54" s="10"/>
      <c r="K54" s="1060">
        <f t="shared" si="8"/>
        <v>1000</v>
      </c>
      <c r="L54" s="18"/>
      <c r="M54" s="16"/>
      <c r="N54" s="16"/>
      <c r="O54" s="16"/>
      <c r="P54" s="561">
        <f t="shared" si="11"/>
        <v>0</v>
      </c>
      <c r="Q54" s="173">
        <f t="shared" si="9"/>
        <v>1000</v>
      </c>
      <c r="S54"/>
      <c r="T54"/>
    </row>
    <row r="55" spans="1:20" ht="12.75">
      <c r="A55" s="156">
        <f t="shared" si="10"/>
        <v>5</v>
      </c>
      <c r="B55" s="159"/>
      <c r="C55" s="79"/>
      <c r="D55" s="6" t="s">
        <v>32</v>
      </c>
      <c r="E55" s="162" t="s">
        <v>106</v>
      </c>
      <c r="F55" s="165"/>
      <c r="G55" s="14"/>
      <c r="H55" s="8">
        <v>660</v>
      </c>
      <c r="I55" s="165"/>
      <c r="J55" s="14"/>
      <c r="K55" s="1060">
        <f t="shared" si="8"/>
        <v>660</v>
      </c>
      <c r="L55" s="34"/>
      <c r="M55" s="10"/>
      <c r="N55" s="10"/>
      <c r="O55" s="10"/>
      <c r="P55" s="561">
        <f t="shared" si="11"/>
        <v>0</v>
      </c>
      <c r="Q55" s="173">
        <f t="shared" si="9"/>
        <v>660</v>
      </c>
      <c r="S55"/>
      <c r="T55"/>
    </row>
    <row r="56" spans="1:20" ht="12.75">
      <c r="A56" s="156">
        <f t="shared" si="10"/>
        <v>6</v>
      </c>
      <c r="B56" s="208">
        <v>2</v>
      </c>
      <c r="C56" s="209" t="s">
        <v>202</v>
      </c>
      <c r="D56" s="210"/>
      <c r="E56" s="211"/>
      <c r="F56" s="271">
        <f>F57</f>
        <v>600</v>
      </c>
      <c r="G56" s="212">
        <f>G57</f>
        <v>230</v>
      </c>
      <c r="H56" s="212">
        <f>H57</f>
        <v>800</v>
      </c>
      <c r="I56" s="212">
        <f>I57</f>
        <v>0</v>
      </c>
      <c r="J56" s="212">
        <f>J57</f>
        <v>0</v>
      </c>
      <c r="K56" s="1061">
        <f t="shared" si="8"/>
        <v>1630</v>
      </c>
      <c r="L56" s="271">
        <f>L57</f>
        <v>0</v>
      </c>
      <c r="M56" s="271">
        <f>M57</f>
        <v>0</v>
      </c>
      <c r="N56" s="271">
        <f>N57</f>
        <v>0</v>
      </c>
      <c r="O56" s="271">
        <f>O57</f>
        <v>0</v>
      </c>
      <c r="P56" s="562">
        <f t="shared" si="11"/>
        <v>0</v>
      </c>
      <c r="Q56" s="257">
        <f t="shared" si="9"/>
        <v>1630</v>
      </c>
      <c r="S56"/>
      <c r="T56"/>
    </row>
    <row r="57" spans="1:20" ht="12.75">
      <c r="A57" s="156">
        <f t="shared" si="10"/>
        <v>7</v>
      </c>
      <c r="B57" s="154"/>
      <c r="C57" s="21" t="s">
        <v>212</v>
      </c>
      <c r="D57" s="161" t="s">
        <v>213</v>
      </c>
      <c r="E57" s="164"/>
      <c r="F57" s="179">
        <v>600</v>
      </c>
      <c r="G57" s="171">
        <v>230</v>
      </c>
      <c r="H57" s="181">
        <v>800</v>
      </c>
      <c r="I57" s="179"/>
      <c r="J57" s="171"/>
      <c r="K57" s="1059">
        <f t="shared" si="8"/>
        <v>1630</v>
      </c>
      <c r="L57" s="179"/>
      <c r="M57" s="171"/>
      <c r="N57" s="171"/>
      <c r="O57" s="171"/>
      <c r="P57" s="560">
        <f t="shared" si="11"/>
        <v>0</v>
      </c>
      <c r="Q57" s="178">
        <f>K57</f>
        <v>1630</v>
      </c>
      <c r="S57"/>
      <c r="T57"/>
    </row>
    <row r="58" spans="1:20" ht="12.75">
      <c r="A58" s="156">
        <f t="shared" si="10"/>
        <v>8</v>
      </c>
      <c r="B58" s="208">
        <v>4</v>
      </c>
      <c r="C58" s="209" t="s">
        <v>365</v>
      </c>
      <c r="D58" s="210"/>
      <c r="E58" s="211"/>
      <c r="F58" s="263">
        <v>960</v>
      </c>
      <c r="G58" s="264">
        <v>400</v>
      </c>
      <c r="H58" s="264"/>
      <c r="I58" s="263"/>
      <c r="J58" s="264"/>
      <c r="K58" s="1061">
        <f t="shared" si="8"/>
        <v>1360</v>
      </c>
      <c r="L58" s="263"/>
      <c r="M58" s="264"/>
      <c r="N58" s="264"/>
      <c r="O58" s="264"/>
      <c r="P58" s="562">
        <f t="shared" si="11"/>
        <v>0</v>
      </c>
      <c r="Q58" s="257">
        <f>K58+P58</f>
        <v>1360</v>
      </c>
      <c r="S58"/>
      <c r="T58"/>
    </row>
    <row r="59" spans="1:20" ht="12.75">
      <c r="A59" s="156">
        <f>A58+1</f>
        <v>9</v>
      </c>
      <c r="B59" s="208">
        <v>3</v>
      </c>
      <c r="C59" s="209" t="s">
        <v>184</v>
      </c>
      <c r="D59" s="210"/>
      <c r="E59" s="211"/>
      <c r="F59" s="263">
        <f>F60</f>
        <v>370</v>
      </c>
      <c r="G59" s="264">
        <f>G60</f>
        <v>170</v>
      </c>
      <c r="H59" s="264">
        <f>H60</f>
        <v>0</v>
      </c>
      <c r="I59" s="263">
        <f>I60</f>
        <v>0</v>
      </c>
      <c r="J59" s="264">
        <f>J60</f>
        <v>0</v>
      </c>
      <c r="K59" s="1061">
        <f t="shared" si="8"/>
        <v>540</v>
      </c>
      <c r="L59" s="263">
        <f>L60</f>
        <v>0</v>
      </c>
      <c r="M59" s="263">
        <f>M60</f>
        <v>0</v>
      </c>
      <c r="N59" s="263">
        <f>N60</f>
        <v>0</v>
      </c>
      <c r="O59" s="263">
        <f>O60</f>
        <v>0</v>
      </c>
      <c r="P59" s="562">
        <f t="shared" si="11"/>
        <v>0</v>
      </c>
      <c r="Q59" s="257">
        <f>K59+P59</f>
        <v>540</v>
      </c>
      <c r="S59"/>
      <c r="T59"/>
    </row>
    <row r="60" spans="1:20" ht="12.75">
      <c r="A60" s="156">
        <f>A59+1</f>
        <v>10</v>
      </c>
      <c r="B60" s="387"/>
      <c r="C60" s="21" t="s">
        <v>185</v>
      </c>
      <c r="D60" s="161" t="s">
        <v>8</v>
      </c>
      <c r="E60" s="388"/>
      <c r="F60" s="422">
        <v>370</v>
      </c>
      <c r="G60" s="423">
        <v>170</v>
      </c>
      <c r="H60" s="423"/>
      <c r="I60" s="422"/>
      <c r="J60" s="424"/>
      <c r="K60" s="1062">
        <f t="shared" si="8"/>
        <v>540</v>
      </c>
      <c r="L60" s="1056"/>
      <c r="M60" s="389"/>
      <c r="N60" s="389"/>
      <c r="O60" s="389"/>
      <c r="P60" s="563">
        <v>0</v>
      </c>
      <c r="Q60" s="390">
        <f>K60+P60</f>
        <v>540</v>
      </c>
      <c r="S60"/>
      <c r="T60"/>
    </row>
    <row r="61" spans="1:20" ht="12.75">
      <c r="A61" s="156">
        <f>A60+1</f>
        <v>11</v>
      </c>
      <c r="B61" s="208">
        <v>4</v>
      </c>
      <c r="C61" s="209" t="s">
        <v>322</v>
      </c>
      <c r="D61" s="210"/>
      <c r="E61" s="211"/>
      <c r="F61" s="545">
        <f>F62</f>
        <v>0</v>
      </c>
      <c r="G61" s="546">
        <f>G62</f>
        <v>0</v>
      </c>
      <c r="H61" s="212">
        <f>H62</f>
        <v>230</v>
      </c>
      <c r="I61" s="545">
        <f>I62</f>
        <v>0</v>
      </c>
      <c r="J61" s="546">
        <f>J62</f>
        <v>0</v>
      </c>
      <c r="K61" s="1063">
        <f t="shared" si="8"/>
        <v>230</v>
      </c>
      <c r="L61" s="545">
        <f>L62</f>
        <v>0</v>
      </c>
      <c r="M61" s="545">
        <f>M62</f>
        <v>0</v>
      </c>
      <c r="N61" s="545">
        <f>N62</f>
        <v>0</v>
      </c>
      <c r="O61" s="545">
        <f>O62</f>
        <v>0</v>
      </c>
      <c r="P61" s="564">
        <f>SUM(L61:O61)</f>
        <v>0</v>
      </c>
      <c r="Q61" s="213">
        <f>K61+P61</f>
        <v>230</v>
      </c>
      <c r="S61"/>
      <c r="T61"/>
    </row>
    <row r="62" spans="1:20" ht="13.5" thickBot="1">
      <c r="A62" s="156">
        <f>A61+1</f>
        <v>12</v>
      </c>
      <c r="B62" s="190"/>
      <c r="C62" s="547" t="s">
        <v>323</v>
      </c>
      <c r="D62" s="548"/>
      <c r="E62" s="552" t="s">
        <v>109</v>
      </c>
      <c r="F62" s="549"/>
      <c r="G62" s="550"/>
      <c r="H62" s="551">
        <v>230</v>
      </c>
      <c r="I62" s="549"/>
      <c r="J62" s="550"/>
      <c r="K62" s="1064">
        <f t="shared" si="8"/>
        <v>230</v>
      </c>
      <c r="L62" s="549"/>
      <c r="M62" s="550"/>
      <c r="N62" s="550"/>
      <c r="O62" s="550"/>
      <c r="P62" s="567">
        <f>SUM(L62:O62)</f>
        <v>0</v>
      </c>
      <c r="Q62" s="568">
        <f>K62+P62</f>
        <v>230</v>
      </c>
      <c r="S62"/>
      <c r="T62"/>
    </row>
  </sheetData>
  <sheetProtection/>
  <mergeCells count="48">
    <mergeCell ref="Q46:Q50"/>
    <mergeCell ref="F47:K48"/>
    <mergeCell ref="L47:P48"/>
    <mergeCell ref="D48:E48"/>
    <mergeCell ref="G49:G50"/>
    <mergeCell ref="P49:P50"/>
    <mergeCell ref="F49:F50"/>
    <mergeCell ref="M49:M50"/>
    <mergeCell ref="O28:O29"/>
    <mergeCell ref="H49:H50"/>
    <mergeCell ref="J49:J50"/>
    <mergeCell ref="L49:L50"/>
    <mergeCell ref="K49:K50"/>
    <mergeCell ref="A46:K46"/>
    <mergeCell ref="O49:O50"/>
    <mergeCell ref="O7:O8"/>
    <mergeCell ref="M7:M8"/>
    <mergeCell ref="N7:N8"/>
    <mergeCell ref="M28:M29"/>
    <mergeCell ref="I49:I50"/>
    <mergeCell ref="N49:N50"/>
    <mergeCell ref="D27:E27"/>
    <mergeCell ref="K7:K8"/>
    <mergeCell ref="A25:K25"/>
    <mergeCell ref="F7:F8"/>
    <mergeCell ref="G7:G8"/>
    <mergeCell ref="H7:H8"/>
    <mergeCell ref="I7:I8"/>
    <mergeCell ref="J7:J8"/>
    <mergeCell ref="L5:P6"/>
    <mergeCell ref="F28:F29"/>
    <mergeCell ref="H28:H29"/>
    <mergeCell ref="J28:J29"/>
    <mergeCell ref="L28:L29"/>
    <mergeCell ref="L7:L8"/>
    <mergeCell ref="P7:P8"/>
    <mergeCell ref="P28:P29"/>
    <mergeCell ref="N28:N29"/>
    <mergeCell ref="Q4:Q8"/>
    <mergeCell ref="Q25:Q29"/>
    <mergeCell ref="F26:K27"/>
    <mergeCell ref="L26:P27"/>
    <mergeCell ref="G28:G29"/>
    <mergeCell ref="I28:I29"/>
    <mergeCell ref="K28:K29"/>
    <mergeCell ref="A4:K4"/>
    <mergeCell ref="D6:E6"/>
    <mergeCell ref="F5:K6"/>
  </mergeCells>
  <printOptions/>
  <pageMargins left="0.4330708661417323" right="0.15748031496062992" top="0.7874015748031497" bottom="0.5905511811023623" header="0.5118110236220472" footer="0.5118110236220472"/>
  <pageSetup fitToHeight="1" fitToWidth="1"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4"/>
  <sheetViews>
    <sheetView zoomScalePageLayoutView="0" workbookViewId="0" topLeftCell="A76">
      <selection activeCell="A1" sqref="A1:N94"/>
    </sheetView>
  </sheetViews>
  <sheetFormatPr defaultColWidth="9.140625" defaultRowHeight="12.75"/>
  <cols>
    <col min="1" max="1" width="13.57421875" style="0" customWidth="1"/>
    <col min="4" max="4" width="8.7109375" style="0" customWidth="1"/>
    <col min="5" max="11" width="4.28125" style="0" customWidth="1"/>
  </cols>
  <sheetData>
    <row r="1" ht="18.75">
      <c r="A1" s="437" t="s">
        <v>328</v>
      </c>
    </row>
    <row r="3" spans="1:9" ht="20.25">
      <c r="A3" s="487" t="s">
        <v>259</v>
      </c>
      <c r="B3" s="485" t="s">
        <v>329</v>
      </c>
      <c r="C3" s="485"/>
      <c r="D3" s="485"/>
      <c r="E3" s="485"/>
      <c r="F3" s="496"/>
      <c r="G3" s="496"/>
      <c r="H3" s="496"/>
      <c r="I3" s="496"/>
    </row>
    <row r="4" spans="1:9" ht="12.75">
      <c r="A4" s="485"/>
      <c r="B4" s="485"/>
      <c r="C4" s="485"/>
      <c r="D4" s="485"/>
      <c r="E4" s="485"/>
      <c r="F4" s="496"/>
      <c r="G4" s="496"/>
      <c r="H4" s="496"/>
      <c r="I4" s="496"/>
    </row>
    <row r="5" spans="1:9" ht="12.75">
      <c r="A5" s="653"/>
      <c r="B5" s="653"/>
      <c r="C5" s="653"/>
      <c r="D5" s="653"/>
      <c r="E5" s="653"/>
      <c r="F5" s="654"/>
      <c r="G5" s="654"/>
      <c r="H5" s="654"/>
      <c r="I5" s="654"/>
    </row>
    <row r="6" spans="1:256" ht="15.75">
      <c r="A6" s="465" t="s">
        <v>343</v>
      </c>
      <c r="B6" s="465"/>
      <c r="C6" s="465"/>
      <c r="D6" s="465"/>
      <c r="E6" s="465"/>
      <c r="F6" s="465"/>
      <c r="G6" s="465"/>
      <c r="H6" s="465"/>
      <c r="I6" s="465"/>
      <c r="J6" s="465"/>
      <c r="K6" s="465"/>
      <c r="L6" s="465"/>
      <c r="M6" s="465"/>
      <c r="N6" s="465"/>
      <c r="O6" s="465"/>
      <c r="P6" s="465"/>
      <c r="Q6" s="465"/>
      <c r="R6" s="465"/>
      <c r="S6" s="465"/>
      <c r="T6" s="465"/>
      <c r="U6" s="465"/>
      <c r="V6" s="465"/>
      <c r="W6" s="465"/>
      <c r="X6" s="465"/>
      <c r="Y6" s="465"/>
      <c r="Z6" s="465"/>
      <c r="AA6" s="465"/>
      <c r="AB6" s="465"/>
      <c r="AC6" s="465"/>
      <c r="AD6" s="465"/>
      <c r="AE6" s="465"/>
      <c r="AF6" s="465"/>
      <c r="AG6" s="465"/>
      <c r="AH6" s="465"/>
      <c r="AI6" s="465"/>
      <c r="AJ6" s="465"/>
      <c r="AK6" s="465"/>
      <c r="AL6" s="465"/>
      <c r="AM6" s="465"/>
      <c r="AN6" s="465"/>
      <c r="AO6" s="465"/>
      <c r="AP6" s="465"/>
      <c r="AQ6" s="465"/>
      <c r="AR6" s="465"/>
      <c r="AS6" s="465"/>
      <c r="AT6" s="465"/>
      <c r="AU6" s="465"/>
      <c r="AV6" s="465"/>
      <c r="AW6" s="465"/>
      <c r="AX6" s="465"/>
      <c r="AY6" s="465"/>
      <c r="AZ6" s="465"/>
      <c r="BA6" s="465"/>
      <c r="BB6" s="465"/>
      <c r="BC6" s="465"/>
      <c r="BD6" s="465"/>
      <c r="BE6" s="465"/>
      <c r="BF6" s="465"/>
      <c r="BG6" s="465"/>
      <c r="BH6" s="465"/>
      <c r="BI6" s="465"/>
      <c r="BJ6" s="465"/>
      <c r="BK6" s="465"/>
      <c r="BL6" s="465"/>
      <c r="BM6" s="465"/>
      <c r="BN6" s="465"/>
      <c r="BO6" s="465"/>
      <c r="BP6" s="465"/>
      <c r="BQ6" s="465"/>
      <c r="BR6" s="465"/>
      <c r="BS6" s="465"/>
      <c r="BT6" s="465"/>
      <c r="BU6" s="465"/>
      <c r="BV6" s="465"/>
      <c r="BW6" s="465"/>
      <c r="BX6" s="465"/>
      <c r="BY6" s="465"/>
      <c r="BZ6" s="465"/>
      <c r="CA6" s="465"/>
      <c r="CB6" s="465"/>
      <c r="CC6" s="465"/>
      <c r="CD6" s="465"/>
      <c r="CE6" s="465"/>
      <c r="CF6" s="465"/>
      <c r="CG6" s="465"/>
      <c r="CH6" s="465"/>
      <c r="CI6" s="465"/>
      <c r="CJ6" s="465"/>
      <c r="CK6" s="465"/>
      <c r="CL6" s="465"/>
      <c r="CM6" s="465"/>
      <c r="CN6" s="465"/>
      <c r="CO6" s="465"/>
      <c r="CP6" s="465"/>
      <c r="CQ6" s="465"/>
      <c r="CR6" s="465"/>
      <c r="CS6" s="465"/>
      <c r="CT6" s="465"/>
      <c r="CU6" s="465"/>
      <c r="CV6" s="465"/>
      <c r="CW6" s="465"/>
      <c r="CX6" s="465"/>
      <c r="CY6" s="465"/>
      <c r="CZ6" s="465"/>
      <c r="DA6" s="465"/>
      <c r="DB6" s="465"/>
      <c r="DC6" s="465"/>
      <c r="DD6" s="465"/>
      <c r="DE6" s="465"/>
      <c r="DF6" s="465"/>
      <c r="DG6" s="465"/>
      <c r="DH6" s="465"/>
      <c r="DI6" s="465"/>
      <c r="DJ6" s="465"/>
      <c r="DK6" s="465"/>
      <c r="DL6" s="465"/>
      <c r="DM6" s="465"/>
      <c r="DN6" s="465"/>
      <c r="DO6" s="465"/>
      <c r="DP6" s="465"/>
      <c r="DQ6" s="465"/>
      <c r="DR6" s="465"/>
      <c r="DS6" s="465"/>
      <c r="DT6" s="465"/>
      <c r="DU6" s="465"/>
      <c r="DV6" s="465"/>
      <c r="DW6" s="465"/>
      <c r="DX6" s="465"/>
      <c r="DY6" s="465"/>
      <c r="DZ6" s="465"/>
      <c r="EA6" s="465"/>
      <c r="EB6" s="465"/>
      <c r="EC6" s="465"/>
      <c r="ED6" s="465"/>
      <c r="EE6" s="465"/>
      <c r="EF6" s="465"/>
      <c r="EG6" s="465"/>
      <c r="EH6" s="465"/>
      <c r="EI6" s="465"/>
      <c r="EJ6" s="465"/>
      <c r="EK6" s="465"/>
      <c r="EL6" s="465"/>
      <c r="EM6" s="465"/>
      <c r="EN6" s="465"/>
      <c r="EO6" s="465"/>
      <c r="EP6" s="465"/>
      <c r="EQ6" s="465"/>
      <c r="ER6" s="465"/>
      <c r="ES6" s="465"/>
      <c r="ET6" s="465"/>
      <c r="EU6" s="465"/>
      <c r="EV6" s="465"/>
      <c r="EW6" s="465"/>
      <c r="EX6" s="465"/>
      <c r="EY6" s="465"/>
      <c r="EZ6" s="465"/>
      <c r="FA6" s="465"/>
      <c r="FB6" s="465"/>
      <c r="FC6" s="465"/>
      <c r="FD6" s="465"/>
      <c r="FE6" s="465"/>
      <c r="FF6" s="465"/>
      <c r="FG6" s="465"/>
      <c r="FH6" s="465"/>
      <c r="FI6" s="465"/>
      <c r="FJ6" s="465"/>
      <c r="FK6" s="465"/>
      <c r="FL6" s="465"/>
      <c r="FM6" s="465"/>
      <c r="FN6" s="465"/>
      <c r="FO6" s="465"/>
      <c r="FP6" s="465"/>
      <c r="FQ6" s="465"/>
      <c r="FR6" s="465"/>
      <c r="FS6" s="465"/>
      <c r="FT6" s="465"/>
      <c r="FU6" s="465"/>
      <c r="FV6" s="465"/>
      <c r="FW6" s="465"/>
      <c r="FX6" s="465"/>
      <c r="FY6" s="465"/>
      <c r="FZ6" s="465"/>
      <c r="GA6" s="465"/>
      <c r="GB6" s="465"/>
      <c r="GC6" s="465"/>
      <c r="GD6" s="465"/>
      <c r="GE6" s="465"/>
      <c r="GF6" s="465"/>
      <c r="GG6" s="465"/>
      <c r="GH6" s="465"/>
      <c r="GI6" s="465"/>
      <c r="GJ6" s="465"/>
      <c r="GK6" s="465"/>
      <c r="GL6" s="465"/>
      <c r="GM6" s="465"/>
      <c r="GN6" s="465"/>
      <c r="GO6" s="465"/>
      <c r="GP6" s="465"/>
      <c r="GQ6" s="465"/>
      <c r="GR6" s="465"/>
      <c r="GS6" s="465"/>
      <c r="GT6" s="465"/>
      <c r="GU6" s="465"/>
      <c r="GV6" s="465"/>
      <c r="GW6" s="465"/>
      <c r="GX6" s="465"/>
      <c r="GY6" s="465"/>
      <c r="GZ6" s="465"/>
      <c r="HA6" s="465"/>
      <c r="HB6" s="465"/>
      <c r="HC6" s="465"/>
      <c r="HD6" s="465"/>
      <c r="HE6" s="465"/>
      <c r="HF6" s="465"/>
      <c r="HG6" s="465"/>
      <c r="HH6" s="465"/>
      <c r="HI6" s="465"/>
      <c r="HJ6" s="465"/>
      <c r="HK6" s="465"/>
      <c r="HL6" s="465"/>
      <c r="HM6" s="465"/>
      <c r="HN6" s="465"/>
      <c r="HO6" s="465"/>
      <c r="HP6" s="465"/>
      <c r="HQ6" s="465"/>
      <c r="HR6" s="465"/>
      <c r="HS6" s="465"/>
      <c r="HT6" s="465"/>
      <c r="HU6" s="465"/>
      <c r="HV6" s="465"/>
      <c r="HW6" s="465"/>
      <c r="HX6" s="465"/>
      <c r="HY6" s="465"/>
      <c r="HZ6" s="465"/>
      <c r="IA6" s="465"/>
      <c r="IB6" s="465"/>
      <c r="IC6" s="465"/>
      <c r="ID6" s="465"/>
      <c r="IE6" s="465"/>
      <c r="IF6" s="465"/>
      <c r="IG6" s="465"/>
      <c r="IH6" s="465"/>
      <c r="II6" s="465"/>
      <c r="IJ6" s="465"/>
      <c r="IK6" s="465"/>
      <c r="IL6" s="465"/>
      <c r="IM6" s="465"/>
      <c r="IN6" s="465"/>
      <c r="IO6" s="465"/>
      <c r="IP6" s="465"/>
      <c r="IQ6" s="465"/>
      <c r="IR6" s="465"/>
      <c r="IS6" s="465"/>
      <c r="IT6" s="465"/>
      <c r="IU6" s="465"/>
      <c r="IV6" s="465"/>
    </row>
    <row r="7" spans="1:8" ht="21" thickBot="1">
      <c r="A7" s="656"/>
      <c r="B7" s="655"/>
      <c r="C7" s="655"/>
      <c r="D7" s="655"/>
      <c r="E7" s="655"/>
      <c r="F7" s="255"/>
      <c r="G7" s="255"/>
      <c r="H7" s="255"/>
    </row>
    <row r="8" spans="1:6" ht="18" thickBot="1" thickTop="1">
      <c r="A8" s="514" t="s">
        <v>262</v>
      </c>
      <c r="B8" s="515">
        <v>2010</v>
      </c>
      <c r="C8" s="515">
        <v>2011</v>
      </c>
      <c r="D8" s="516">
        <v>2012</v>
      </c>
      <c r="F8" s="513" t="s">
        <v>280</v>
      </c>
    </row>
    <row r="9" spans="1:6" ht="26.25">
      <c r="A9" s="533" t="s">
        <v>292</v>
      </c>
      <c r="B9" s="530">
        <v>1660</v>
      </c>
      <c r="C9" s="531">
        <v>1660</v>
      </c>
      <c r="D9" s="532">
        <v>1660</v>
      </c>
      <c r="F9" s="512" t="s">
        <v>350</v>
      </c>
    </row>
    <row r="10" spans="1:6" ht="17.25" thickBot="1">
      <c r="A10" s="518" t="s">
        <v>598</v>
      </c>
      <c r="B10" s="471"/>
      <c r="C10" s="470"/>
      <c r="D10" s="472"/>
      <c r="F10" s="512" t="s">
        <v>351</v>
      </c>
    </row>
    <row r="11" spans="1:6" ht="17.25" thickTop="1">
      <c r="A11" s="521"/>
      <c r="B11" s="503"/>
      <c r="C11" s="502"/>
      <c r="D11" s="504"/>
      <c r="F11" s="512" t="s">
        <v>352</v>
      </c>
    </row>
    <row r="12" spans="1:6" ht="17.25" thickBot="1">
      <c r="A12" s="518"/>
      <c r="B12" s="471"/>
      <c r="C12" s="470"/>
      <c r="D12" s="526"/>
      <c r="F12" s="512" t="s">
        <v>353</v>
      </c>
    </row>
    <row r="13" spans="1:6" ht="18" thickBot="1" thickTop="1">
      <c r="A13" s="649"/>
      <c r="B13" s="650"/>
      <c r="C13" s="651"/>
      <c r="D13" s="652"/>
      <c r="F13" s="512" t="s">
        <v>354</v>
      </c>
    </row>
    <row r="14" spans="1:11" ht="14.25" thickBot="1" thickTop="1">
      <c r="A14" s="474" t="s">
        <v>285</v>
      </c>
      <c r="B14" s="1253" t="s">
        <v>331</v>
      </c>
      <c r="C14" s="1254"/>
      <c r="D14" s="1254"/>
      <c r="E14" s="1254"/>
      <c r="F14" s="1254"/>
      <c r="G14" s="1254"/>
      <c r="H14" s="1254"/>
      <c r="I14" s="1254"/>
      <c r="J14" s="1254"/>
      <c r="K14" s="1255"/>
    </row>
    <row r="15" spans="1:11" ht="13.5" customHeight="1" thickBot="1">
      <c r="A15" s="475" t="s">
        <v>264</v>
      </c>
      <c r="B15" s="1256" t="s">
        <v>344</v>
      </c>
      <c r="C15" s="1257"/>
      <c r="D15" s="1257"/>
      <c r="E15" s="1257"/>
      <c r="F15" s="1257"/>
      <c r="G15" s="1257"/>
      <c r="H15" s="1257"/>
      <c r="I15" s="1257"/>
      <c r="J15" s="1257"/>
      <c r="K15" s="1258"/>
    </row>
    <row r="16" spans="1:11" ht="26.25" customHeight="1" thickBot="1">
      <c r="A16" s="506" t="s">
        <v>265</v>
      </c>
      <c r="B16" s="1259" t="s">
        <v>266</v>
      </c>
      <c r="C16" s="1260"/>
      <c r="D16" s="1250" t="s">
        <v>345</v>
      </c>
      <c r="E16" s="1251"/>
      <c r="F16" s="1251"/>
      <c r="G16" s="1251"/>
      <c r="H16" s="1251"/>
      <c r="I16" s="1251"/>
      <c r="J16" s="1251"/>
      <c r="K16" s="1252"/>
    </row>
    <row r="17" spans="1:5" ht="14.25" thickBot="1">
      <c r="A17" s="477" t="s">
        <v>267</v>
      </c>
      <c r="B17" s="482" t="s">
        <v>592</v>
      </c>
      <c r="C17" s="478" t="s">
        <v>269</v>
      </c>
      <c r="D17" s="478" t="s">
        <v>270</v>
      </c>
      <c r="E17" s="480"/>
    </row>
    <row r="18" spans="1:5" ht="26.25" thickBot="1">
      <c r="A18" s="477" t="s">
        <v>271</v>
      </c>
      <c r="B18" s="478">
        <v>3</v>
      </c>
      <c r="C18" s="478">
        <v>3</v>
      </c>
      <c r="D18" s="478">
        <v>3</v>
      </c>
      <c r="E18" s="480"/>
    </row>
    <row r="19" spans="1:5" ht="26.25" thickBot="1">
      <c r="A19" s="477" t="s">
        <v>274</v>
      </c>
      <c r="B19" s="478"/>
      <c r="C19" s="478"/>
      <c r="D19" s="478"/>
      <c r="E19" s="480"/>
    </row>
    <row r="20" spans="1:11" ht="26.25" customHeight="1" thickBot="1">
      <c r="A20" s="506" t="s">
        <v>265</v>
      </c>
      <c r="B20" s="1259" t="s">
        <v>266</v>
      </c>
      <c r="C20" s="1260"/>
      <c r="D20" s="1250" t="s">
        <v>346</v>
      </c>
      <c r="E20" s="1251"/>
      <c r="F20" s="1251"/>
      <c r="G20" s="1251"/>
      <c r="H20" s="1251"/>
      <c r="I20" s="1251"/>
      <c r="J20" s="1251"/>
      <c r="K20" s="1252"/>
    </row>
    <row r="21" spans="1:5" ht="14.25" thickBot="1">
      <c r="A21" s="477" t="s">
        <v>267</v>
      </c>
      <c r="B21" s="482" t="s">
        <v>592</v>
      </c>
      <c r="C21" s="478" t="s">
        <v>269</v>
      </c>
      <c r="D21" s="478" t="s">
        <v>270</v>
      </c>
      <c r="E21" s="480"/>
    </row>
    <row r="22" spans="1:5" ht="26.25" thickBot="1">
      <c r="A22" s="477" t="s">
        <v>271</v>
      </c>
      <c r="B22" s="478">
        <v>5</v>
      </c>
      <c r="C22" s="478">
        <v>5</v>
      </c>
      <c r="D22" s="478">
        <v>5</v>
      </c>
      <c r="E22" s="480"/>
    </row>
    <row r="23" spans="1:5" ht="26.25" thickBot="1">
      <c r="A23" s="477" t="s">
        <v>274</v>
      </c>
      <c r="B23" s="478"/>
      <c r="C23" s="478"/>
      <c r="D23" s="478"/>
      <c r="E23" s="480"/>
    </row>
    <row r="24" spans="1:11" ht="26.25" customHeight="1" thickBot="1">
      <c r="A24" s="506" t="s">
        <v>265</v>
      </c>
      <c r="B24" s="1259" t="s">
        <v>266</v>
      </c>
      <c r="C24" s="1260"/>
      <c r="D24" s="1250" t="s">
        <v>347</v>
      </c>
      <c r="E24" s="1251"/>
      <c r="F24" s="1251"/>
      <c r="G24" s="1251"/>
      <c r="H24" s="1251"/>
      <c r="I24" s="1251"/>
      <c r="J24" s="1251"/>
      <c r="K24" s="1252"/>
    </row>
    <row r="25" spans="1:5" ht="14.25" thickBot="1">
      <c r="A25" s="477" t="s">
        <v>267</v>
      </c>
      <c r="B25" s="482" t="s">
        <v>592</v>
      </c>
      <c r="C25" s="478" t="s">
        <v>269</v>
      </c>
      <c r="D25" s="478" t="s">
        <v>270</v>
      </c>
      <c r="E25" s="480"/>
    </row>
    <row r="26" spans="1:5" ht="26.25" thickBot="1">
      <c r="A26" s="477" t="s">
        <v>271</v>
      </c>
      <c r="B26" s="478">
        <v>5</v>
      </c>
      <c r="C26" s="478">
        <v>5</v>
      </c>
      <c r="D26" s="478">
        <v>5</v>
      </c>
      <c r="E26" s="480"/>
    </row>
    <row r="27" spans="1:5" ht="26.25" thickBot="1">
      <c r="A27" s="477" t="s">
        <v>274</v>
      </c>
      <c r="B27" s="478"/>
      <c r="C27" s="478"/>
      <c r="D27" s="478"/>
      <c r="E27" s="480"/>
    </row>
    <row r="28" spans="1:11" ht="26.25" customHeight="1" thickBot="1">
      <c r="A28" s="506" t="s">
        <v>265</v>
      </c>
      <c r="B28" s="1259" t="s">
        <v>266</v>
      </c>
      <c r="C28" s="1260"/>
      <c r="D28" s="1250" t="s">
        <v>348</v>
      </c>
      <c r="E28" s="1251"/>
      <c r="F28" s="1251"/>
      <c r="G28" s="1251"/>
      <c r="H28" s="1251"/>
      <c r="I28" s="1251"/>
      <c r="J28" s="1251"/>
      <c r="K28" s="1252"/>
    </row>
    <row r="29" spans="1:5" ht="13.5" customHeight="1" thickBot="1">
      <c r="A29" s="477" t="s">
        <v>267</v>
      </c>
      <c r="B29" s="482" t="s">
        <v>268</v>
      </c>
      <c r="C29" s="478" t="s">
        <v>269</v>
      </c>
      <c r="D29" s="478" t="s">
        <v>270</v>
      </c>
      <c r="E29" s="480"/>
    </row>
    <row r="30" spans="1:5" ht="26.25" customHeight="1" thickBot="1">
      <c r="A30" s="477" t="s">
        <v>271</v>
      </c>
      <c r="B30" s="478">
        <v>7</v>
      </c>
      <c r="C30" s="478">
        <v>7</v>
      </c>
      <c r="D30" s="478">
        <v>7</v>
      </c>
      <c r="E30" s="480"/>
    </row>
    <row r="31" spans="1:4" ht="26.25" thickBot="1">
      <c r="A31" s="477" t="s">
        <v>274</v>
      </c>
      <c r="B31" s="478"/>
      <c r="C31" s="478"/>
      <c r="D31" s="478"/>
    </row>
    <row r="33" spans="1:9" ht="15.75">
      <c r="A33" s="465" t="s">
        <v>349</v>
      </c>
      <c r="B33" s="465"/>
      <c r="C33" s="465"/>
      <c r="D33" s="465"/>
      <c r="E33" s="465"/>
      <c r="F33" s="465"/>
      <c r="G33" s="465"/>
      <c r="H33" s="465"/>
      <c r="I33" s="465"/>
    </row>
    <row r="34" ht="13.5" thickBot="1">
      <c r="F34" s="513" t="s">
        <v>280</v>
      </c>
    </row>
    <row r="35" spans="1:6" ht="18" thickBot="1" thickTop="1">
      <c r="A35" s="514" t="s">
        <v>262</v>
      </c>
      <c r="B35" s="515">
        <v>2010</v>
      </c>
      <c r="C35" s="515">
        <v>2011</v>
      </c>
      <c r="D35" s="516">
        <v>2012</v>
      </c>
      <c r="F35" s="512" t="s">
        <v>356</v>
      </c>
    </row>
    <row r="36" spans="1:6" ht="26.25">
      <c r="A36" s="533" t="s">
        <v>292</v>
      </c>
      <c r="B36" s="530">
        <v>1630</v>
      </c>
      <c r="C36" s="531">
        <v>1630</v>
      </c>
      <c r="D36" s="532">
        <v>1630</v>
      </c>
      <c r="F36" s="512" t="s">
        <v>357</v>
      </c>
    </row>
    <row r="37" spans="1:6" ht="17.25" thickBot="1">
      <c r="A37" s="518" t="s">
        <v>598</v>
      </c>
      <c r="B37" s="471"/>
      <c r="C37" s="470"/>
      <c r="D37" s="472"/>
      <c r="F37" s="512" t="s">
        <v>358</v>
      </c>
    </row>
    <row r="38" spans="1:6" ht="17.25" thickTop="1">
      <c r="A38" s="521"/>
      <c r="B38" s="503"/>
      <c r="C38" s="502"/>
      <c r="D38" s="504"/>
      <c r="F38" s="512" t="s">
        <v>359</v>
      </c>
    </row>
    <row r="39" spans="1:6" ht="17.25" thickBot="1">
      <c r="A39" s="518"/>
      <c r="B39" s="471"/>
      <c r="C39" s="470"/>
      <c r="D39" s="526"/>
      <c r="F39" s="512" t="s">
        <v>360</v>
      </c>
    </row>
    <row r="40" ht="13.5" thickTop="1"/>
    <row r="41" ht="17.25" thickBot="1">
      <c r="A41" s="473"/>
    </row>
    <row r="42" spans="1:11" ht="14.25" customHeight="1" thickBot="1" thickTop="1">
      <c r="A42" s="474" t="s">
        <v>285</v>
      </c>
      <c r="B42" s="488" t="s">
        <v>331</v>
      </c>
      <c r="C42" s="489"/>
      <c r="D42" s="489"/>
      <c r="E42" s="489"/>
      <c r="F42" s="489"/>
      <c r="G42" s="489"/>
      <c r="H42" s="489"/>
      <c r="I42" s="489"/>
      <c r="J42" s="489"/>
      <c r="K42" s="490"/>
    </row>
    <row r="43" spans="1:11" ht="16.5" customHeight="1" thickBot="1">
      <c r="A43" s="475" t="s">
        <v>264</v>
      </c>
      <c r="B43" s="1256" t="s">
        <v>355</v>
      </c>
      <c r="C43" s="1257"/>
      <c r="D43" s="1257"/>
      <c r="E43" s="1257"/>
      <c r="F43" s="1257"/>
      <c r="G43" s="1257"/>
      <c r="H43" s="1257"/>
      <c r="I43" s="1257"/>
      <c r="J43" s="1257"/>
      <c r="K43" s="1258"/>
    </row>
    <row r="44" spans="1:11" ht="26.25" customHeight="1" thickBot="1">
      <c r="A44" s="506" t="s">
        <v>265</v>
      </c>
      <c r="B44" s="1259" t="s">
        <v>266</v>
      </c>
      <c r="C44" s="1260"/>
      <c r="D44" s="527" t="s">
        <v>330</v>
      </c>
      <c r="E44" s="528"/>
      <c r="F44" s="528"/>
      <c r="G44" s="528"/>
      <c r="H44" s="528"/>
      <c r="I44" s="528"/>
      <c r="J44" s="528"/>
      <c r="K44" s="529"/>
    </row>
    <row r="45" spans="1:5" ht="14.25" thickBot="1">
      <c r="A45" s="477" t="s">
        <v>267</v>
      </c>
      <c r="B45" s="482" t="s">
        <v>592</v>
      </c>
      <c r="C45" s="478" t="s">
        <v>269</v>
      </c>
      <c r="D45" s="478" t="s">
        <v>270</v>
      </c>
      <c r="E45" s="480"/>
    </row>
    <row r="46" spans="1:5" ht="26.25" thickBot="1">
      <c r="A46" s="477" t="s">
        <v>271</v>
      </c>
      <c r="B46" s="648">
        <v>100</v>
      </c>
      <c r="C46" s="648">
        <v>100</v>
      </c>
      <c r="D46" s="648">
        <v>100</v>
      </c>
      <c r="E46" s="480"/>
    </row>
    <row r="47" spans="1:5" ht="26.25" thickBot="1">
      <c r="A47" s="477" t="s">
        <v>274</v>
      </c>
      <c r="B47" s="478"/>
      <c r="C47" s="478"/>
      <c r="D47" s="478"/>
      <c r="E47" s="480"/>
    </row>
    <row r="49" spans="1:6" ht="15.75">
      <c r="A49" s="465" t="s">
        <v>367</v>
      </c>
      <c r="B49" s="465"/>
      <c r="C49" s="465"/>
      <c r="F49" s="513" t="s">
        <v>280</v>
      </c>
    </row>
    <row r="50" ht="13.5" thickBot="1">
      <c r="F50" s="512" t="s">
        <v>370</v>
      </c>
    </row>
    <row r="51" spans="1:6" ht="18" thickBot="1" thickTop="1">
      <c r="A51" s="514" t="s">
        <v>262</v>
      </c>
      <c r="B51" s="515">
        <v>2010</v>
      </c>
      <c r="C51" s="515">
        <v>2011</v>
      </c>
      <c r="D51" s="516">
        <v>2012</v>
      </c>
      <c r="F51" s="512" t="s">
        <v>371</v>
      </c>
    </row>
    <row r="52" spans="1:6" ht="26.25">
      <c r="A52" s="533" t="s">
        <v>292</v>
      </c>
      <c r="B52" s="530">
        <v>1360</v>
      </c>
      <c r="C52" s="531">
        <v>1360</v>
      </c>
      <c r="D52" s="532">
        <v>1360</v>
      </c>
      <c r="F52" s="345" t="s">
        <v>373</v>
      </c>
    </row>
    <row r="53" spans="1:6" ht="17.25" thickBot="1">
      <c r="A53" s="518" t="s">
        <v>598</v>
      </c>
      <c r="B53" s="471"/>
      <c r="C53" s="470"/>
      <c r="D53" s="472"/>
      <c r="F53" s="345" t="s">
        <v>372</v>
      </c>
    </row>
    <row r="54" spans="1:4" ht="17.25" thickTop="1">
      <c r="A54" s="521"/>
      <c r="B54" s="503"/>
      <c r="C54" s="502"/>
      <c r="D54" s="504"/>
    </row>
    <row r="55" spans="1:4" ht="17.25" thickBot="1">
      <c r="A55" s="518"/>
      <c r="B55" s="471"/>
      <c r="C55" s="470"/>
      <c r="D55" s="526"/>
    </row>
    <row r="56" ht="18" thickBot="1" thickTop="1">
      <c r="A56" s="473"/>
    </row>
    <row r="57" spans="1:11" ht="14.25" thickBot="1" thickTop="1">
      <c r="A57" s="474" t="s">
        <v>263</v>
      </c>
      <c r="B57" s="488" t="s">
        <v>331</v>
      </c>
      <c r="C57" s="489"/>
      <c r="D57" s="489"/>
      <c r="E57" s="489"/>
      <c r="F57" s="489"/>
      <c r="G57" s="489"/>
      <c r="H57" s="489"/>
      <c r="I57" s="489"/>
      <c r="J57" s="489"/>
      <c r="K57" s="490"/>
    </row>
    <row r="58" spans="1:11" ht="13.5" thickBot="1">
      <c r="A58" s="475" t="s">
        <v>264</v>
      </c>
      <c r="B58" s="1256" t="s">
        <v>368</v>
      </c>
      <c r="C58" s="1257"/>
      <c r="D58" s="1257"/>
      <c r="E58" s="1257"/>
      <c r="F58" s="1257"/>
      <c r="G58" s="1257"/>
      <c r="H58" s="1257"/>
      <c r="I58" s="1257"/>
      <c r="J58" s="1257"/>
      <c r="K58" s="1258"/>
    </row>
    <row r="59" spans="1:11" ht="26.25" thickBot="1">
      <c r="A59" s="506" t="s">
        <v>265</v>
      </c>
      <c r="B59" s="1259" t="s">
        <v>266</v>
      </c>
      <c r="C59" s="1260"/>
      <c r="D59" s="1250" t="s">
        <v>369</v>
      </c>
      <c r="E59" s="1251"/>
      <c r="F59" s="1251"/>
      <c r="G59" s="1251"/>
      <c r="H59" s="1251"/>
      <c r="I59" s="1251"/>
      <c r="J59" s="1251"/>
      <c r="K59" s="1252"/>
    </row>
    <row r="60" spans="1:5" ht="14.25" thickBot="1">
      <c r="A60" s="477" t="s">
        <v>267</v>
      </c>
      <c r="B60" s="482" t="s">
        <v>592</v>
      </c>
      <c r="C60" s="478" t="s">
        <v>269</v>
      </c>
      <c r="D60" s="478" t="s">
        <v>270</v>
      </c>
      <c r="E60" s="480"/>
    </row>
    <row r="61" spans="1:5" ht="26.25" thickBot="1">
      <c r="A61" s="477" t="s">
        <v>271</v>
      </c>
      <c r="B61" s="478">
        <v>120</v>
      </c>
      <c r="C61" s="478">
        <v>120</v>
      </c>
      <c r="D61" s="478">
        <v>120</v>
      </c>
      <c r="E61" s="480"/>
    </row>
    <row r="62" spans="1:5" ht="26.25" thickBot="1">
      <c r="A62" s="657" t="s">
        <v>274</v>
      </c>
      <c r="B62" s="658"/>
      <c r="C62" s="658"/>
      <c r="D62" s="658"/>
      <c r="E62" s="659"/>
    </row>
    <row r="63" ht="13.5" thickTop="1"/>
    <row r="65" spans="1:3" ht="15.75">
      <c r="A65" s="465" t="s">
        <v>366</v>
      </c>
      <c r="B65" s="465"/>
      <c r="C65" s="465"/>
    </row>
    <row r="66" ht="13.5" thickBot="1"/>
    <row r="67" spans="1:6" ht="18" thickBot="1" thickTop="1">
      <c r="A67" s="514" t="s">
        <v>262</v>
      </c>
      <c r="B67" s="515">
        <v>2010</v>
      </c>
      <c r="C67" s="515">
        <v>2011</v>
      </c>
      <c r="D67" s="516">
        <v>2012</v>
      </c>
      <c r="F67" s="513" t="s">
        <v>280</v>
      </c>
    </row>
    <row r="68" spans="1:6" ht="26.25">
      <c r="A68" s="533" t="s">
        <v>292</v>
      </c>
      <c r="B68" s="530">
        <v>540</v>
      </c>
      <c r="C68" s="531">
        <v>540</v>
      </c>
      <c r="D68" s="532">
        <v>540</v>
      </c>
      <c r="F68" s="512" t="s">
        <v>374</v>
      </c>
    </row>
    <row r="69" spans="1:6" ht="17.25" thickBot="1">
      <c r="A69" s="518" t="s">
        <v>602</v>
      </c>
      <c r="B69" s="471"/>
      <c r="C69" s="470"/>
      <c r="D69" s="472"/>
      <c r="F69" s="512" t="s">
        <v>375</v>
      </c>
    </row>
    <row r="70" spans="1:6" ht="17.25" thickTop="1">
      <c r="A70" s="521"/>
      <c r="B70" s="503"/>
      <c r="C70" s="502"/>
      <c r="D70" s="504"/>
      <c r="F70" s="512" t="s">
        <v>376</v>
      </c>
    </row>
    <row r="71" spans="1:4" ht="17.25" thickBot="1">
      <c r="A71" s="518"/>
      <c r="B71" s="471"/>
      <c r="C71" s="470"/>
      <c r="D71" s="526"/>
    </row>
    <row r="72" ht="18" thickBot="1" thickTop="1">
      <c r="A72" s="473"/>
    </row>
    <row r="73" spans="1:11" ht="14.25" customHeight="1" thickBot="1" thickTop="1">
      <c r="A73" s="474" t="s">
        <v>263</v>
      </c>
      <c r="B73" s="488" t="s">
        <v>331</v>
      </c>
      <c r="C73" s="489"/>
      <c r="D73" s="489"/>
      <c r="E73" s="489"/>
      <c r="F73" s="489"/>
      <c r="G73" s="489"/>
      <c r="H73" s="489"/>
      <c r="I73" s="489"/>
      <c r="J73" s="489"/>
      <c r="K73" s="490"/>
    </row>
    <row r="74" spans="1:11" ht="13.5" customHeight="1" thickBot="1">
      <c r="A74" s="475" t="s">
        <v>264</v>
      </c>
      <c r="B74" s="1256" t="s">
        <v>362</v>
      </c>
      <c r="C74" s="1257"/>
      <c r="D74" s="1257"/>
      <c r="E74" s="1257"/>
      <c r="F74" s="1257"/>
      <c r="G74" s="1257"/>
      <c r="H74" s="1257"/>
      <c r="I74" s="1257"/>
      <c r="J74" s="1257"/>
      <c r="K74" s="1258"/>
    </row>
    <row r="75" spans="1:11" ht="26.25" customHeight="1" thickBot="1">
      <c r="A75" s="506" t="s">
        <v>265</v>
      </c>
      <c r="B75" s="1259" t="s">
        <v>266</v>
      </c>
      <c r="C75" s="1260"/>
      <c r="D75" s="527" t="s">
        <v>361</v>
      </c>
      <c r="E75" s="528"/>
      <c r="F75" s="528"/>
      <c r="G75" s="528"/>
      <c r="H75" s="528"/>
      <c r="I75" s="528"/>
      <c r="J75" s="528"/>
      <c r="K75" s="529"/>
    </row>
    <row r="76" spans="1:5" ht="14.25" thickBot="1">
      <c r="A76" s="477" t="s">
        <v>267</v>
      </c>
      <c r="B76" s="482" t="s">
        <v>592</v>
      </c>
      <c r="C76" s="478" t="s">
        <v>269</v>
      </c>
      <c r="D76" s="478" t="s">
        <v>270</v>
      </c>
      <c r="E76" s="480"/>
    </row>
    <row r="77" spans="1:5" ht="26.25" thickBot="1">
      <c r="A77" s="477" t="s">
        <v>271</v>
      </c>
      <c r="B77" s="478" t="s">
        <v>363</v>
      </c>
      <c r="C77" s="478" t="s">
        <v>363</v>
      </c>
      <c r="D77" s="478" t="s">
        <v>363</v>
      </c>
      <c r="E77" s="480"/>
    </row>
    <row r="78" spans="1:5" ht="26.25" thickBot="1">
      <c r="A78" s="657" t="s">
        <v>274</v>
      </c>
      <c r="B78" s="658"/>
      <c r="C78" s="658"/>
      <c r="D78" s="658"/>
      <c r="E78" s="659"/>
    </row>
    <row r="79" ht="13.5" thickTop="1"/>
    <row r="81" spans="1:3" ht="15.75">
      <c r="A81" s="465" t="s">
        <v>364</v>
      </c>
      <c r="B81" s="465"/>
      <c r="C81" s="465"/>
    </row>
    <row r="82" ht="13.5" thickBot="1"/>
    <row r="83" spans="1:6" ht="18" thickBot="1" thickTop="1">
      <c r="A83" s="514" t="s">
        <v>262</v>
      </c>
      <c r="B83" s="515">
        <v>2010</v>
      </c>
      <c r="C83" s="515">
        <v>2011</v>
      </c>
      <c r="D83" s="516">
        <v>2012</v>
      </c>
      <c r="F83" s="513" t="s">
        <v>280</v>
      </c>
    </row>
    <row r="84" spans="1:6" ht="26.25">
      <c r="A84" s="533" t="s">
        <v>292</v>
      </c>
      <c r="B84" s="530">
        <v>230</v>
      </c>
      <c r="C84" s="531">
        <v>230</v>
      </c>
      <c r="D84" s="532">
        <v>230</v>
      </c>
      <c r="F84" s="512" t="s">
        <v>542</v>
      </c>
    </row>
    <row r="85" spans="1:6" ht="17.25" thickBot="1">
      <c r="A85" s="518" t="s">
        <v>598</v>
      </c>
      <c r="B85" s="471"/>
      <c r="C85" s="470"/>
      <c r="D85" s="472"/>
      <c r="F85" s="512" t="s">
        <v>543</v>
      </c>
    </row>
    <row r="86" spans="1:6" ht="17.25" thickTop="1">
      <c r="A86" s="521"/>
      <c r="B86" s="503"/>
      <c r="C86" s="502"/>
      <c r="D86" s="504"/>
      <c r="F86" s="512" t="s">
        <v>544</v>
      </c>
    </row>
    <row r="87" spans="1:4" ht="17.25" thickBot="1">
      <c r="A87" s="518"/>
      <c r="B87" s="471"/>
      <c r="C87" s="470"/>
      <c r="D87" s="526"/>
    </row>
    <row r="88" ht="14.25" thickBot="1" thickTop="1"/>
    <row r="89" spans="1:11" ht="14.25" thickBot="1" thickTop="1">
      <c r="A89" s="474" t="s">
        <v>263</v>
      </c>
      <c r="B89" s="488" t="s">
        <v>331</v>
      </c>
      <c r="C89" s="489"/>
      <c r="D89" s="489"/>
      <c r="E89" s="489"/>
      <c r="F89" s="489"/>
      <c r="G89" s="489"/>
      <c r="H89" s="489"/>
      <c r="I89" s="489"/>
      <c r="J89" s="489"/>
      <c r="K89" s="490"/>
    </row>
    <row r="90" spans="1:11" ht="13.5" thickBot="1">
      <c r="A90" s="475" t="s">
        <v>264</v>
      </c>
      <c r="B90" s="1256" t="s">
        <v>378</v>
      </c>
      <c r="C90" s="1257"/>
      <c r="D90" s="1257"/>
      <c r="E90" s="1257"/>
      <c r="F90" s="1257"/>
      <c r="G90" s="1257"/>
      <c r="H90" s="1257"/>
      <c r="I90" s="1257"/>
      <c r="J90" s="1257"/>
      <c r="K90" s="1258"/>
    </row>
    <row r="91" spans="1:11" ht="26.25" thickBot="1">
      <c r="A91" s="506" t="s">
        <v>265</v>
      </c>
      <c r="B91" s="1259" t="s">
        <v>266</v>
      </c>
      <c r="C91" s="1260"/>
      <c r="D91" s="1250" t="s">
        <v>377</v>
      </c>
      <c r="E91" s="1251"/>
      <c r="F91" s="1251"/>
      <c r="G91" s="1251"/>
      <c r="H91" s="1251"/>
      <c r="I91" s="1251"/>
      <c r="J91" s="1251"/>
      <c r="K91" s="1252"/>
    </row>
    <row r="92" spans="1:5" ht="14.25" thickBot="1">
      <c r="A92" s="477" t="s">
        <v>267</v>
      </c>
      <c r="B92" s="482" t="s">
        <v>592</v>
      </c>
      <c r="C92" s="478" t="s">
        <v>269</v>
      </c>
      <c r="D92" s="478" t="s">
        <v>270</v>
      </c>
      <c r="E92" s="480"/>
    </row>
    <row r="93" spans="1:5" ht="26.25" thickBot="1">
      <c r="A93" s="477" t="s">
        <v>271</v>
      </c>
      <c r="B93" s="478">
        <v>12</v>
      </c>
      <c r="C93" s="478">
        <v>12</v>
      </c>
      <c r="D93" s="478">
        <v>12</v>
      </c>
      <c r="E93" s="480"/>
    </row>
    <row r="94" spans="1:5" ht="26.25" thickBot="1">
      <c r="A94" s="657" t="s">
        <v>274</v>
      </c>
      <c r="B94" s="658"/>
      <c r="C94" s="658"/>
      <c r="D94" s="658"/>
      <c r="E94" s="659"/>
    </row>
    <row r="95" ht="13.5" thickTop="1"/>
  </sheetData>
  <sheetProtection/>
  <mergeCells count="20">
    <mergeCell ref="B14:K14"/>
    <mergeCell ref="B15:K15"/>
    <mergeCell ref="B16:C16"/>
    <mergeCell ref="D16:K16"/>
    <mergeCell ref="B20:C20"/>
    <mergeCell ref="D20:K20"/>
    <mergeCell ref="B43:K43"/>
    <mergeCell ref="B44:C44"/>
    <mergeCell ref="B28:C28"/>
    <mergeCell ref="D28:K28"/>
    <mergeCell ref="B24:C24"/>
    <mergeCell ref="D24:K24"/>
    <mergeCell ref="B74:K74"/>
    <mergeCell ref="B58:K58"/>
    <mergeCell ref="B59:C59"/>
    <mergeCell ref="D59:K59"/>
    <mergeCell ref="B90:K90"/>
    <mergeCell ref="B91:C91"/>
    <mergeCell ref="D91:K91"/>
    <mergeCell ref="B75:C75"/>
  </mergeCells>
  <printOptions/>
  <pageMargins left="0.1968503937007874" right="0.1968503937007874" top="0.1968503937007874" bottom="0.1968503937007874" header="0.1968503937007874" footer="0.1968503937007874"/>
  <pageSetup fitToHeight="2" fitToWidth="2"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zoomScale="88" zoomScaleNormal="88" zoomScalePageLayoutView="0" workbookViewId="0" topLeftCell="A1">
      <selection activeCell="J45" sqref="A2:J45"/>
    </sheetView>
  </sheetViews>
  <sheetFormatPr defaultColWidth="9.140625" defaultRowHeight="12.75"/>
  <cols>
    <col min="1" max="1" width="3.8515625" style="33" customWidth="1"/>
    <col min="2" max="2" width="3.421875" style="32" customWidth="1"/>
    <col min="3" max="3" width="6.7109375" style="0" customWidth="1"/>
    <col min="4" max="4" width="2.00390625" style="0" customWidth="1"/>
    <col min="5" max="5" width="35.00390625" style="0" customWidth="1"/>
    <col min="6" max="6" width="7.28125" style="0" customWidth="1"/>
    <col min="7" max="7" width="7.28125" style="0" bestFit="1" customWidth="1"/>
    <col min="8" max="8" width="6.140625" style="0" customWidth="1"/>
    <col min="9" max="9" width="7.28125" style="0" bestFit="1" customWidth="1"/>
    <col min="10" max="10" width="10.57421875" style="270" bestFit="1" customWidth="1"/>
    <col min="11" max="11" width="7.28125" style="0" bestFit="1" customWidth="1"/>
    <col min="12" max="12" width="6.421875" style="0" customWidth="1"/>
    <col min="13" max="13" width="7.28125" style="0" bestFit="1" customWidth="1"/>
    <col min="14" max="14" width="4.7109375" style="0" customWidth="1"/>
    <col min="15" max="15" width="7.28125" style="0" bestFit="1" customWidth="1"/>
    <col min="16" max="18" width="10.57421875" style="0" bestFit="1" customWidth="1"/>
  </cols>
  <sheetData>
    <row r="1" ht="16.5" customHeight="1">
      <c r="P1" s="83"/>
    </row>
    <row r="2" spans="2:16" ht="18.75">
      <c r="B2" s="437" t="s">
        <v>380</v>
      </c>
      <c r="H2" s="83"/>
      <c r="P2" s="83"/>
    </row>
    <row r="3" ht="13.5" thickBot="1"/>
    <row r="4" spans="1:10" ht="13.5" customHeight="1" thickBot="1">
      <c r="A4" s="1281" t="s">
        <v>326</v>
      </c>
      <c r="B4" s="1282"/>
      <c r="C4" s="1282"/>
      <c r="D4" s="1282"/>
      <c r="E4" s="1282"/>
      <c r="F4" s="1282"/>
      <c r="G4" s="1282"/>
      <c r="H4" s="1282"/>
      <c r="I4" s="1282"/>
      <c r="J4" s="1283"/>
    </row>
    <row r="5" spans="1:10" ht="18.75" customHeight="1">
      <c r="A5" s="238"/>
      <c r="B5" s="660"/>
      <c r="C5" s="661"/>
      <c r="D5" s="241"/>
      <c r="E5" s="662"/>
      <c r="F5" s="1284" t="s">
        <v>40</v>
      </c>
      <c r="G5" s="1285"/>
      <c r="H5" s="1285"/>
      <c r="I5" s="1285"/>
      <c r="J5" s="1068"/>
    </row>
    <row r="6" spans="1:10" ht="13.5" thickBot="1">
      <c r="A6" s="538"/>
      <c r="B6" s="539" t="s">
        <v>182</v>
      </c>
      <c r="C6" s="540" t="s">
        <v>37</v>
      </c>
      <c r="D6" s="1069"/>
      <c r="E6" s="1070"/>
      <c r="F6" s="1065" t="s">
        <v>38</v>
      </c>
      <c r="G6" s="498"/>
      <c r="H6" s="498"/>
      <c r="I6" s="498"/>
      <c r="J6" s="1071"/>
    </row>
    <row r="7" spans="1:10" ht="12.75">
      <c r="A7" s="238"/>
      <c r="B7" s="239" t="s">
        <v>183</v>
      </c>
      <c r="C7" s="240" t="s">
        <v>181</v>
      </c>
      <c r="D7" s="241"/>
      <c r="E7" s="242" t="s">
        <v>30</v>
      </c>
      <c r="F7" s="1231">
        <v>610</v>
      </c>
      <c r="G7" s="1227">
        <v>620</v>
      </c>
      <c r="H7" s="1227">
        <v>630</v>
      </c>
      <c r="I7" s="1227">
        <v>640</v>
      </c>
      <c r="J7" s="1279" t="s">
        <v>28</v>
      </c>
    </row>
    <row r="8" spans="1:10" ht="13.5" thickBot="1">
      <c r="A8" s="243"/>
      <c r="B8" s="244"/>
      <c r="C8" s="245"/>
      <c r="D8" s="246"/>
      <c r="E8" s="247"/>
      <c r="F8" s="1232"/>
      <c r="G8" s="1228"/>
      <c r="H8" s="1228"/>
      <c r="I8" s="1228"/>
      <c r="J8" s="1280"/>
    </row>
    <row r="9" spans="1:10" ht="16.5" thickBot="1" thickTop="1">
      <c r="A9" s="156">
        <v>1</v>
      </c>
      <c r="B9" s="195" t="s">
        <v>381</v>
      </c>
      <c r="C9" s="196"/>
      <c r="D9" s="197"/>
      <c r="E9" s="198"/>
      <c r="F9" s="199">
        <f>F10+F13</f>
        <v>0</v>
      </c>
      <c r="G9" s="199">
        <f>G10+G13</f>
        <v>0</v>
      </c>
      <c r="H9" s="199">
        <f>H10+H13</f>
        <v>3280</v>
      </c>
      <c r="I9" s="199">
        <f>I10+I13</f>
        <v>0</v>
      </c>
      <c r="J9" s="400">
        <f aca="true" t="shared" si="0" ref="J9:J15">SUM(F9:I9)</f>
        <v>3280</v>
      </c>
    </row>
    <row r="10" spans="1:10" ht="13.5" thickTop="1">
      <c r="A10" s="156">
        <v>2</v>
      </c>
      <c r="B10" s="208">
        <v>1</v>
      </c>
      <c r="C10" s="209" t="s">
        <v>203</v>
      </c>
      <c r="D10" s="210"/>
      <c r="E10" s="211"/>
      <c r="F10" s="212">
        <f>F11</f>
        <v>0</v>
      </c>
      <c r="G10" s="212">
        <f aca="true" t="shared" si="1" ref="G10:I11">G11</f>
        <v>0</v>
      </c>
      <c r="H10" s="212">
        <f t="shared" si="1"/>
        <v>230</v>
      </c>
      <c r="I10" s="212">
        <f t="shared" si="1"/>
        <v>0</v>
      </c>
      <c r="J10" s="1072">
        <f t="shared" si="0"/>
        <v>230</v>
      </c>
    </row>
    <row r="11" spans="1:10" ht="12.75">
      <c r="A11" s="156">
        <v>3</v>
      </c>
      <c r="B11" s="154"/>
      <c r="C11" s="158" t="s">
        <v>215</v>
      </c>
      <c r="D11" s="160" t="s">
        <v>203</v>
      </c>
      <c r="E11" s="189"/>
      <c r="F11" s="170">
        <f>F12</f>
        <v>0</v>
      </c>
      <c r="G11" s="170">
        <f t="shared" si="1"/>
        <v>0</v>
      </c>
      <c r="H11" s="170">
        <f t="shared" si="1"/>
        <v>230</v>
      </c>
      <c r="I11" s="170">
        <f t="shared" si="1"/>
        <v>0</v>
      </c>
      <c r="J11" s="1073">
        <f t="shared" si="0"/>
        <v>230</v>
      </c>
    </row>
    <row r="12" spans="1:10" ht="12.75">
      <c r="A12" s="156">
        <v>4</v>
      </c>
      <c r="B12" s="215"/>
      <c r="C12" s="79"/>
      <c r="D12" s="6" t="s">
        <v>31</v>
      </c>
      <c r="E12" s="175" t="s">
        <v>108</v>
      </c>
      <c r="F12" s="34"/>
      <c r="G12" s="10"/>
      <c r="H12" s="7">
        <v>230</v>
      </c>
      <c r="I12" s="34"/>
      <c r="J12" s="398">
        <f t="shared" si="0"/>
        <v>230</v>
      </c>
    </row>
    <row r="13" spans="1:10" ht="12.75">
      <c r="A13" s="156">
        <v>5</v>
      </c>
      <c r="B13" s="208">
        <v>2</v>
      </c>
      <c r="C13" s="209" t="s">
        <v>187</v>
      </c>
      <c r="D13" s="210"/>
      <c r="E13" s="211"/>
      <c r="F13" s="271">
        <f>F14</f>
        <v>0</v>
      </c>
      <c r="G13" s="271">
        <f aca="true" t="shared" si="2" ref="G13:I14">G14</f>
        <v>0</v>
      </c>
      <c r="H13" s="271">
        <f t="shared" si="2"/>
        <v>3050</v>
      </c>
      <c r="I13" s="271">
        <f t="shared" si="2"/>
        <v>0</v>
      </c>
      <c r="J13" s="1072">
        <f t="shared" si="0"/>
        <v>3050</v>
      </c>
    </row>
    <row r="14" spans="1:10" ht="12.75">
      <c r="A14" s="156">
        <v>6</v>
      </c>
      <c r="B14" s="154"/>
      <c r="C14" s="158" t="s">
        <v>186</v>
      </c>
      <c r="D14" s="160" t="s">
        <v>187</v>
      </c>
      <c r="E14" s="189"/>
      <c r="F14" s="172">
        <f>F15</f>
        <v>0</v>
      </c>
      <c r="G14" s="172">
        <f t="shared" si="2"/>
        <v>0</v>
      </c>
      <c r="H14" s="172">
        <f>H15</f>
        <v>3050</v>
      </c>
      <c r="I14" s="172">
        <f>I15</f>
        <v>0</v>
      </c>
      <c r="J14" s="1074">
        <f t="shared" si="0"/>
        <v>3050</v>
      </c>
    </row>
    <row r="15" spans="1:11" ht="13.5" thickBot="1">
      <c r="A15" s="157">
        <v>7</v>
      </c>
      <c r="B15" s="190"/>
      <c r="C15" s="23"/>
      <c r="D15" s="191">
        <v>3</v>
      </c>
      <c r="E15" s="192" t="s">
        <v>107</v>
      </c>
      <c r="F15" s="193"/>
      <c r="G15" s="25"/>
      <c r="H15" s="25">
        <v>3050</v>
      </c>
      <c r="I15" s="26"/>
      <c r="J15" s="193">
        <f t="shared" si="0"/>
        <v>3050</v>
      </c>
      <c r="K15" s="665"/>
    </row>
    <row r="17" spans="7:12" ht="12.75">
      <c r="G17" s="270"/>
      <c r="H17" s="270"/>
      <c r="I17" s="270"/>
      <c r="K17" s="270"/>
      <c r="L17" s="270"/>
    </row>
    <row r="18" ht="13.5" thickBot="1"/>
    <row r="19" spans="1:10" ht="13.5" thickBot="1">
      <c r="A19" s="1281" t="s">
        <v>327</v>
      </c>
      <c r="B19" s="1282"/>
      <c r="C19" s="1282"/>
      <c r="D19" s="1282"/>
      <c r="E19" s="1282"/>
      <c r="F19" s="1282"/>
      <c r="G19" s="1282"/>
      <c r="H19" s="1282"/>
      <c r="I19" s="1282"/>
      <c r="J19" s="1283"/>
    </row>
    <row r="20" spans="1:10" ht="18.75">
      <c r="A20" s="238"/>
      <c r="B20" s="660"/>
      <c r="C20" s="661"/>
      <c r="D20" s="241"/>
      <c r="E20" s="662"/>
      <c r="F20" s="1284" t="s">
        <v>40</v>
      </c>
      <c r="G20" s="1285"/>
      <c r="H20" s="1285"/>
      <c r="I20" s="1285"/>
      <c r="J20" s="1068"/>
    </row>
    <row r="21" spans="1:10" ht="13.5" thickBot="1">
      <c r="A21" s="538"/>
      <c r="B21" s="539" t="s">
        <v>182</v>
      </c>
      <c r="C21" s="540" t="s">
        <v>37</v>
      </c>
      <c r="D21" s="1069"/>
      <c r="E21" s="1070"/>
      <c r="F21" s="1065" t="s">
        <v>38</v>
      </c>
      <c r="G21" s="498"/>
      <c r="H21" s="498"/>
      <c r="I21" s="498"/>
      <c r="J21" s="1071"/>
    </row>
    <row r="22" spans="1:10" ht="12.75">
      <c r="A22" s="238"/>
      <c r="B22" s="239" t="s">
        <v>183</v>
      </c>
      <c r="C22" s="240" t="s">
        <v>181</v>
      </c>
      <c r="D22" s="241"/>
      <c r="E22" s="242" t="s">
        <v>30</v>
      </c>
      <c r="F22" s="1231">
        <v>610</v>
      </c>
      <c r="G22" s="1227">
        <v>620</v>
      </c>
      <c r="H22" s="1227">
        <v>630</v>
      </c>
      <c r="I22" s="1227">
        <v>640</v>
      </c>
      <c r="J22" s="1279" t="s">
        <v>28</v>
      </c>
    </row>
    <row r="23" spans="1:10" ht="13.5" thickBot="1">
      <c r="A23" s="243"/>
      <c r="B23" s="244"/>
      <c r="C23" s="245"/>
      <c r="D23" s="246"/>
      <c r="E23" s="247"/>
      <c r="F23" s="1232"/>
      <c r="G23" s="1228"/>
      <c r="H23" s="1228"/>
      <c r="I23" s="1228"/>
      <c r="J23" s="1280"/>
    </row>
    <row r="24" spans="1:10" ht="16.5" thickBot="1" thickTop="1">
      <c r="A24" s="156">
        <v>1</v>
      </c>
      <c r="B24" s="195" t="s">
        <v>381</v>
      </c>
      <c r="C24" s="196"/>
      <c r="D24" s="197"/>
      <c r="E24" s="198"/>
      <c r="F24" s="199">
        <f>F25+F28</f>
        <v>0</v>
      </c>
      <c r="G24" s="199">
        <f>G25+G28</f>
        <v>0</v>
      </c>
      <c r="H24" s="199">
        <f>H25+H28</f>
        <v>3280</v>
      </c>
      <c r="I24" s="199">
        <f>I25+I28</f>
        <v>0</v>
      </c>
      <c r="J24" s="400">
        <f aca="true" t="shared" si="3" ref="J24:J30">SUM(F24:I24)</f>
        <v>3280</v>
      </c>
    </row>
    <row r="25" spans="1:10" ht="13.5" thickTop="1">
      <c r="A25" s="156">
        <v>2</v>
      </c>
      <c r="B25" s="208">
        <v>1</v>
      </c>
      <c r="C25" s="209" t="s">
        <v>203</v>
      </c>
      <c r="D25" s="210"/>
      <c r="E25" s="211"/>
      <c r="F25" s="212">
        <f>F26</f>
        <v>0</v>
      </c>
      <c r="G25" s="212">
        <f aca="true" t="shared" si="4" ref="G25:I26">G26</f>
        <v>0</v>
      </c>
      <c r="H25" s="212">
        <f t="shared" si="4"/>
        <v>230</v>
      </c>
      <c r="I25" s="212">
        <f t="shared" si="4"/>
        <v>0</v>
      </c>
      <c r="J25" s="1072">
        <f t="shared" si="3"/>
        <v>230</v>
      </c>
    </row>
    <row r="26" spans="1:10" ht="12.75">
      <c r="A26" s="156">
        <v>3</v>
      </c>
      <c r="B26" s="154"/>
      <c r="C26" s="158" t="s">
        <v>215</v>
      </c>
      <c r="D26" s="160" t="s">
        <v>203</v>
      </c>
      <c r="E26" s="189"/>
      <c r="F26" s="170">
        <f>F27</f>
        <v>0</v>
      </c>
      <c r="G26" s="170">
        <f t="shared" si="4"/>
        <v>0</v>
      </c>
      <c r="H26" s="170">
        <f t="shared" si="4"/>
        <v>230</v>
      </c>
      <c r="I26" s="170">
        <f t="shared" si="4"/>
        <v>0</v>
      </c>
      <c r="J26" s="1073">
        <f t="shared" si="3"/>
        <v>230</v>
      </c>
    </row>
    <row r="27" spans="1:10" ht="12.75">
      <c r="A27" s="156">
        <v>4</v>
      </c>
      <c r="B27" s="215"/>
      <c r="C27" s="79"/>
      <c r="D27" s="6" t="s">
        <v>31</v>
      </c>
      <c r="E27" s="175" t="s">
        <v>108</v>
      </c>
      <c r="F27" s="34"/>
      <c r="G27" s="10"/>
      <c r="H27" s="7">
        <v>230</v>
      </c>
      <c r="I27" s="34"/>
      <c r="J27" s="398">
        <f t="shared" si="3"/>
        <v>230</v>
      </c>
    </row>
    <row r="28" spans="1:10" ht="12.75">
      <c r="A28" s="156">
        <v>5</v>
      </c>
      <c r="B28" s="208">
        <v>2</v>
      </c>
      <c r="C28" s="209" t="s">
        <v>187</v>
      </c>
      <c r="D28" s="210"/>
      <c r="E28" s="211"/>
      <c r="F28" s="271">
        <f>F29</f>
        <v>0</v>
      </c>
      <c r="G28" s="271">
        <f aca="true" t="shared" si="5" ref="G28:I29">G29</f>
        <v>0</v>
      </c>
      <c r="H28" s="271">
        <f t="shared" si="5"/>
        <v>3050</v>
      </c>
      <c r="I28" s="271">
        <f t="shared" si="5"/>
        <v>0</v>
      </c>
      <c r="J28" s="1072">
        <f t="shared" si="3"/>
        <v>3050</v>
      </c>
    </row>
    <row r="29" spans="1:10" ht="12.75">
      <c r="A29" s="156">
        <v>6</v>
      </c>
      <c r="B29" s="154"/>
      <c r="C29" s="158" t="s">
        <v>186</v>
      </c>
      <c r="D29" s="160" t="s">
        <v>187</v>
      </c>
      <c r="E29" s="189"/>
      <c r="F29" s="172">
        <f>F30</f>
        <v>0</v>
      </c>
      <c r="G29" s="172">
        <f t="shared" si="5"/>
        <v>0</v>
      </c>
      <c r="H29" s="172">
        <f>H30</f>
        <v>3050</v>
      </c>
      <c r="I29" s="172">
        <f>I30</f>
        <v>0</v>
      </c>
      <c r="J29" s="1074">
        <f t="shared" si="3"/>
        <v>3050</v>
      </c>
    </row>
    <row r="30" spans="1:10" ht="13.5" thickBot="1">
      <c r="A30" s="157">
        <v>7</v>
      </c>
      <c r="B30" s="190"/>
      <c r="C30" s="23"/>
      <c r="D30" s="191">
        <v>3</v>
      </c>
      <c r="E30" s="192" t="s">
        <v>107</v>
      </c>
      <c r="F30" s="193"/>
      <c r="G30" s="25"/>
      <c r="H30" s="25">
        <v>3050</v>
      </c>
      <c r="I30" s="26"/>
      <c r="J30" s="193">
        <f t="shared" si="3"/>
        <v>3050</v>
      </c>
    </row>
    <row r="33" ht="13.5" thickBot="1"/>
    <row r="34" spans="1:10" ht="13.5" thickBot="1">
      <c r="A34" s="1281" t="s">
        <v>590</v>
      </c>
      <c r="B34" s="1282"/>
      <c r="C34" s="1282"/>
      <c r="D34" s="1282"/>
      <c r="E34" s="1282"/>
      <c r="F34" s="1282"/>
      <c r="G34" s="1282"/>
      <c r="H34" s="1282"/>
      <c r="I34" s="1282"/>
      <c r="J34" s="1283"/>
    </row>
    <row r="35" spans="1:10" ht="18.75">
      <c r="A35" s="238"/>
      <c r="B35" s="660"/>
      <c r="C35" s="661"/>
      <c r="D35" s="241"/>
      <c r="E35" s="662"/>
      <c r="F35" s="1284" t="s">
        <v>40</v>
      </c>
      <c r="G35" s="1285"/>
      <c r="H35" s="1285"/>
      <c r="I35" s="1285"/>
      <c r="J35" s="1068"/>
    </row>
    <row r="36" spans="1:10" ht="13.5" thickBot="1">
      <c r="A36" s="538"/>
      <c r="B36" s="539" t="s">
        <v>182</v>
      </c>
      <c r="C36" s="540" t="s">
        <v>37</v>
      </c>
      <c r="D36" s="1069"/>
      <c r="E36" s="1070"/>
      <c r="F36" s="1065" t="s">
        <v>38</v>
      </c>
      <c r="G36" s="498"/>
      <c r="H36" s="498"/>
      <c r="I36" s="498"/>
      <c r="J36" s="1071"/>
    </row>
    <row r="37" spans="1:10" ht="12.75">
      <c r="A37" s="238"/>
      <c r="B37" s="239" t="s">
        <v>183</v>
      </c>
      <c r="C37" s="240" t="s">
        <v>181</v>
      </c>
      <c r="D37" s="241"/>
      <c r="E37" s="242" t="s">
        <v>30</v>
      </c>
      <c r="F37" s="1231">
        <v>610</v>
      </c>
      <c r="G37" s="1227">
        <v>620</v>
      </c>
      <c r="H37" s="1227">
        <v>630</v>
      </c>
      <c r="I37" s="1227">
        <v>640</v>
      </c>
      <c r="J37" s="1279" t="s">
        <v>28</v>
      </c>
    </row>
    <row r="38" spans="1:10" ht="13.5" thickBot="1">
      <c r="A38" s="243"/>
      <c r="B38" s="244"/>
      <c r="C38" s="245"/>
      <c r="D38" s="246"/>
      <c r="E38" s="247"/>
      <c r="F38" s="1232"/>
      <c r="G38" s="1228"/>
      <c r="H38" s="1228"/>
      <c r="I38" s="1228"/>
      <c r="J38" s="1280"/>
    </row>
    <row r="39" spans="1:10" ht="16.5" thickBot="1" thickTop="1">
      <c r="A39" s="156">
        <v>1</v>
      </c>
      <c r="B39" s="195" t="s">
        <v>381</v>
      </c>
      <c r="C39" s="196"/>
      <c r="D39" s="197"/>
      <c r="E39" s="198"/>
      <c r="F39" s="199">
        <f>F40+F43</f>
        <v>0</v>
      </c>
      <c r="G39" s="199">
        <f>G40+G43</f>
        <v>0</v>
      </c>
      <c r="H39" s="199">
        <f>H40+H43</f>
        <v>3280</v>
      </c>
      <c r="I39" s="199">
        <f>I40+I43</f>
        <v>0</v>
      </c>
      <c r="J39" s="400">
        <f aca="true" t="shared" si="6" ref="J39:J45">SUM(F39:I39)</f>
        <v>3280</v>
      </c>
    </row>
    <row r="40" spans="1:10" ht="13.5" thickTop="1">
      <c r="A40" s="156">
        <v>2</v>
      </c>
      <c r="B40" s="208">
        <v>1</v>
      </c>
      <c r="C40" s="209" t="s">
        <v>203</v>
      </c>
      <c r="D40" s="210"/>
      <c r="E40" s="211"/>
      <c r="F40" s="212">
        <f>F41</f>
        <v>0</v>
      </c>
      <c r="G40" s="212">
        <f aca="true" t="shared" si="7" ref="G40:I41">G41</f>
        <v>0</v>
      </c>
      <c r="H40" s="212">
        <f t="shared" si="7"/>
        <v>230</v>
      </c>
      <c r="I40" s="212">
        <f t="shared" si="7"/>
        <v>0</v>
      </c>
      <c r="J40" s="1072">
        <f t="shared" si="6"/>
        <v>230</v>
      </c>
    </row>
    <row r="41" spans="1:10" ht="12.75">
      <c r="A41" s="156">
        <v>3</v>
      </c>
      <c r="B41" s="154"/>
      <c r="C41" s="158" t="s">
        <v>215</v>
      </c>
      <c r="D41" s="160" t="s">
        <v>203</v>
      </c>
      <c r="E41" s="189"/>
      <c r="F41" s="170">
        <f>F42</f>
        <v>0</v>
      </c>
      <c r="G41" s="170">
        <f t="shared" si="7"/>
        <v>0</v>
      </c>
      <c r="H41" s="170">
        <f t="shared" si="7"/>
        <v>230</v>
      </c>
      <c r="I41" s="170">
        <f t="shared" si="7"/>
        <v>0</v>
      </c>
      <c r="J41" s="1073">
        <f t="shared" si="6"/>
        <v>230</v>
      </c>
    </row>
    <row r="42" spans="1:10" ht="12.75">
      <c r="A42" s="156">
        <v>4</v>
      </c>
      <c r="B42" s="215"/>
      <c r="C42" s="79"/>
      <c r="D42" s="6" t="s">
        <v>31</v>
      </c>
      <c r="E42" s="175" t="s">
        <v>108</v>
      </c>
      <c r="F42" s="34"/>
      <c r="G42" s="10"/>
      <c r="H42" s="7">
        <v>230</v>
      </c>
      <c r="I42" s="34"/>
      <c r="J42" s="398">
        <f t="shared" si="6"/>
        <v>230</v>
      </c>
    </row>
    <row r="43" spans="1:10" ht="12.75">
      <c r="A43" s="156">
        <v>5</v>
      </c>
      <c r="B43" s="208">
        <v>2</v>
      </c>
      <c r="C43" s="209" t="s">
        <v>187</v>
      </c>
      <c r="D43" s="210"/>
      <c r="E43" s="211"/>
      <c r="F43" s="271">
        <f>F44</f>
        <v>0</v>
      </c>
      <c r="G43" s="271">
        <f aca="true" t="shared" si="8" ref="G43:I44">G44</f>
        <v>0</v>
      </c>
      <c r="H43" s="271">
        <f t="shared" si="8"/>
        <v>3050</v>
      </c>
      <c r="I43" s="271">
        <f t="shared" si="8"/>
        <v>0</v>
      </c>
      <c r="J43" s="1072">
        <f t="shared" si="6"/>
        <v>3050</v>
      </c>
    </row>
    <row r="44" spans="1:10" ht="12.75">
      <c r="A44" s="156">
        <v>6</v>
      </c>
      <c r="B44" s="154"/>
      <c r="C44" s="158" t="s">
        <v>186</v>
      </c>
      <c r="D44" s="160" t="s">
        <v>187</v>
      </c>
      <c r="E44" s="189"/>
      <c r="F44" s="172">
        <f>F45</f>
        <v>0</v>
      </c>
      <c r="G44" s="172">
        <f t="shared" si="8"/>
        <v>0</v>
      </c>
      <c r="H44" s="172">
        <f>H45</f>
        <v>3050</v>
      </c>
      <c r="I44" s="172">
        <f>I45</f>
        <v>0</v>
      </c>
      <c r="J44" s="1074">
        <f t="shared" si="6"/>
        <v>3050</v>
      </c>
    </row>
    <row r="45" spans="1:10" ht="13.5" thickBot="1">
      <c r="A45" s="157">
        <v>7</v>
      </c>
      <c r="B45" s="190"/>
      <c r="C45" s="23"/>
      <c r="D45" s="191">
        <v>3</v>
      </c>
      <c r="E45" s="192" t="s">
        <v>107</v>
      </c>
      <c r="F45" s="193"/>
      <c r="G45" s="25"/>
      <c r="H45" s="25">
        <v>3050</v>
      </c>
      <c r="I45" s="26"/>
      <c r="J45" s="193">
        <f t="shared" si="6"/>
        <v>3050</v>
      </c>
    </row>
  </sheetData>
  <sheetProtection/>
  <mergeCells count="21">
    <mergeCell ref="F5:I5"/>
    <mergeCell ref="G22:G23"/>
    <mergeCell ref="A19:J19"/>
    <mergeCell ref="F20:I20"/>
    <mergeCell ref="F22:F23"/>
    <mergeCell ref="H22:H23"/>
    <mergeCell ref="A4:J4"/>
    <mergeCell ref="F7:F8"/>
    <mergeCell ref="G7:G8"/>
    <mergeCell ref="H7:H8"/>
    <mergeCell ref="I7:I8"/>
    <mergeCell ref="I22:I23"/>
    <mergeCell ref="J7:J8"/>
    <mergeCell ref="J22:J23"/>
    <mergeCell ref="G37:G38"/>
    <mergeCell ref="I37:I38"/>
    <mergeCell ref="A34:J34"/>
    <mergeCell ref="F35:I35"/>
    <mergeCell ref="F37:F38"/>
    <mergeCell ref="H37:H38"/>
    <mergeCell ref="J37:J38"/>
  </mergeCells>
  <printOptions/>
  <pageMargins left="0.4724409448818898" right="0.2755905511811024" top="0.7480314960629921" bottom="0.6692913385826772" header="0.5118110236220472" footer="0.5118110236220472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zoomScalePageLayoutView="0" workbookViewId="0" topLeftCell="A1">
      <selection activeCell="M36" sqref="A1:M36"/>
    </sheetView>
  </sheetViews>
  <sheetFormatPr defaultColWidth="9.140625" defaultRowHeight="12.75"/>
  <cols>
    <col min="1" max="1" width="12.7109375" style="0" customWidth="1"/>
    <col min="4" max="4" width="5.00390625" style="0" bestFit="1" customWidth="1"/>
    <col min="5" max="11" width="4.28125" style="0" customWidth="1"/>
  </cols>
  <sheetData>
    <row r="1" ht="18.75">
      <c r="A1" s="437" t="s">
        <v>379</v>
      </c>
    </row>
    <row r="3" spans="1:7" ht="20.25">
      <c r="A3" s="487" t="s">
        <v>259</v>
      </c>
      <c r="B3" s="485" t="s">
        <v>382</v>
      </c>
      <c r="C3" s="485"/>
      <c r="D3" s="485"/>
      <c r="E3" s="485"/>
      <c r="F3" s="496"/>
      <c r="G3" s="496"/>
    </row>
    <row r="4" spans="1:7" ht="12.75">
      <c r="A4" s="485"/>
      <c r="B4" s="485"/>
      <c r="C4" s="485"/>
      <c r="D4" s="485"/>
      <c r="E4" s="485"/>
      <c r="F4" s="496"/>
      <c r="G4" s="496"/>
    </row>
    <row r="5" spans="1:7" ht="12.75">
      <c r="A5" s="653"/>
      <c r="B5" s="653"/>
      <c r="C5" s="653"/>
      <c r="D5" s="653"/>
      <c r="E5" s="653"/>
      <c r="F5" s="654"/>
      <c r="G5" s="654"/>
    </row>
    <row r="6" spans="1:7" ht="15.75">
      <c r="A6" s="465" t="s">
        <v>383</v>
      </c>
      <c r="B6" s="465"/>
      <c r="C6" s="465"/>
      <c r="D6" s="465"/>
      <c r="E6" s="465"/>
      <c r="F6" s="465"/>
      <c r="G6" s="465"/>
    </row>
    <row r="7" spans="1:7" ht="21" thickBot="1">
      <c r="A7" s="656"/>
      <c r="B7" s="655"/>
      <c r="C7" s="655"/>
      <c r="D7" s="655"/>
      <c r="E7" s="655"/>
      <c r="F7" s="255"/>
      <c r="G7" s="255"/>
    </row>
    <row r="8" spans="1:6" ht="18" thickBot="1" thickTop="1">
      <c r="A8" s="514" t="s">
        <v>262</v>
      </c>
      <c r="B8" s="515">
        <v>2010</v>
      </c>
      <c r="C8" s="515">
        <v>2011</v>
      </c>
      <c r="D8" s="516">
        <v>2012</v>
      </c>
      <c r="F8" s="513" t="s">
        <v>280</v>
      </c>
    </row>
    <row r="9" spans="1:6" ht="26.25">
      <c r="A9" s="533" t="s">
        <v>292</v>
      </c>
      <c r="B9" s="530">
        <v>230</v>
      </c>
      <c r="C9" s="531">
        <v>230</v>
      </c>
      <c r="D9" s="532">
        <v>230</v>
      </c>
      <c r="F9" s="512" t="s">
        <v>350</v>
      </c>
    </row>
    <row r="10" spans="1:6" ht="17.25" thickBot="1">
      <c r="A10" s="518" t="s">
        <v>598</v>
      </c>
      <c r="B10" s="471"/>
      <c r="C10" s="470"/>
      <c r="D10" s="472"/>
      <c r="F10" s="512" t="s">
        <v>386</v>
      </c>
    </row>
    <row r="11" spans="1:6" ht="17.25" thickTop="1">
      <c r="A11" s="521"/>
      <c r="B11" s="503"/>
      <c r="C11" s="502"/>
      <c r="D11" s="504"/>
      <c r="F11" s="512" t="s">
        <v>387</v>
      </c>
    </row>
    <row r="12" spans="1:6" ht="17.25" thickBot="1">
      <c r="A12" s="518"/>
      <c r="B12" s="471"/>
      <c r="C12" s="470"/>
      <c r="D12" s="526"/>
      <c r="F12" s="512"/>
    </row>
    <row r="13" ht="13.5" thickTop="1"/>
    <row r="14" ht="13.5" thickBot="1"/>
    <row r="15" spans="1:11" ht="14.25" thickBot="1" thickTop="1">
      <c r="A15" s="474" t="s">
        <v>285</v>
      </c>
      <c r="B15" s="1253" t="s">
        <v>331</v>
      </c>
      <c r="C15" s="1254"/>
      <c r="D15" s="1254"/>
      <c r="E15" s="1254"/>
      <c r="F15" s="1254"/>
      <c r="G15" s="1254"/>
      <c r="H15" s="1254"/>
      <c r="I15" s="1254"/>
      <c r="J15" s="1254"/>
      <c r="K15" s="1255"/>
    </row>
    <row r="16" spans="1:11" ht="13.5" thickBot="1">
      <c r="A16" s="475" t="s">
        <v>264</v>
      </c>
      <c r="B16" s="1256" t="s">
        <v>384</v>
      </c>
      <c r="C16" s="1257"/>
      <c r="D16" s="1257"/>
      <c r="E16" s="1257"/>
      <c r="F16" s="1257"/>
      <c r="G16" s="1257"/>
      <c r="H16" s="1257"/>
      <c r="I16" s="1257"/>
      <c r="J16" s="1257"/>
      <c r="K16" s="1258"/>
    </row>
    <row r="17" spans="1:11" ht="26.25" thickBot="1">
      <c r="A17" s="506" t="s">
        <v>265</v>
      </c>
      <c r="B17" s="1259" t="s">
        <v>266</v>
      </c>
      <c r="C17" s="1260"/>
      <c r="D17" s="1250" t="s">
        <v>385</v>
      </c>
      <c r="E17" s="1251"/>
      <c r="F17" s="1251"/>
      <c r="G17" s="1251"/>
      <c r="H17" s="1251"/>
      <c r="I17" s="1251"/>
      <c r="J17" s="1251"/>
      <c r="K17" s="1252"/>
    </row>
    <row r="18" spans="1:5" ht="14.25" thickBot="1">
      <c r="A18" s="477" t="s">
        <v>267</v>
      </c>
      <c r="B18" s="482" t="s">
        <v>592</v>
      </c>
      <c r="C18" s="478" t="s">
        <v>269</v>
      </c>
      <c r="D18" s="478" t="s">
        <v>270</v>
      </c>
      <c r="E18" s="480"/>
    </row>
    <row r="19" spans="1:5" ht="26.25" thickBot="1">
      <c r="A19" s="477" t="s">
        <v>271</v>
      </c>
      <c r="B19" s="478">
        <v>1</v>
      </c>
      <c r="C19" s="478">
        <v>1</v>
      </c>
      <c r="D19" s="478">
        <v>1</v>
      </c>
      <c r="E19" s="480"/>
    </row>
    <row r="20" spans="1:5" ht="26.25" thickBot="1">
      <c r="A20" s="477" t="s">
        <v>274</v>
      </c>
      <c r="B20" s="478"/>
      <c r="C20" s="478"/>
      <c r="D20" s="478"/>
      <c r="E20" s="480"/>
    </row>
    <row r="23" spans="1:4" ht="15.75">
      <c r="A23" s="465" t="s">
        <v>388</v>
      </c>
      <c r="B23" s="465"/>
      <c r="C23" s="465"/>
      <c r="D23" s="465"/>
    </row>
    <row r="24" spans="1:4" ht="21" thickBot="1">
      <c r="A24" s="656"/>
      <c r="B24" s="655"/>
      <c r="C24" s="655"/>
      <c r="D24" s="655"/>
    </row>
    <row r="25" spans="1:6" ht="18" thickBot="1" thickTop="1">
      <c r="A25" s="514" t="s">
        <v>262</v>
      </c>
      <c r="B25" s="515">
        <v>2010</v>
      </c>
      <c r="C25" s="515">
        <v>2011</v>
      </c>
      <c r="D25" s="516">
        <v>2012</v>
      </c>
      <c r="F25" s="513" t="s">
        <v>280</v>
      </c>
    </row>
    <row r="26" spans="1:6" ht="26.25">
      <c r="A26" s="533" t="s">
        <v>292</v>
      </c>
      <c r="B26" s="530">
        <v>3050</v>
      </c>
      <c r="C26" s="531">
        <v>3050</v>
      </c>
      <c r="D26" s="532">
        <v>3050</v>
      </c>
      <c r="F26" s="512" t="s">
        <v>392</v>
      </c>
    </row>
    <row r="27" spans="1:6" ht="17.25" thickBot="1">
      <c r="A27" s="518" t="s">
        <v>598</v>
      </c>
      <c r="B27" s="471"/>
      <c r="C27" s="470"/>
      <c r="D27" s="472"/>
      <c r="F27" s="512" t="s">
        <v>393</v>
      </c>
    </row>
    <row r="28" spans="1:6" ht="17.25" thickTop="1">
      <c r="A28" s="521"/>
      <c r="B28" s="503"/>
      <c r="C28" s="502"/>
      <c r="D28" s="504"/>
      <c r="F28" s="512" t="s">
        <v>394</v>
      </c>
    </row>
    <row r="29" spans="1:4" ht="17.25" thickBot="1">
      <c r="A29" s="518"/>
      <c r="B29" s="471"/>
      <c r="C29" s="470"/>
      <c r="D29" s="526"/>
    </row>
    <row r="30" ht="14.25" thickBot="1" thickTop="1"/>
    <row r="31" spans="1:11" ht="14.25" thickBot="1" thickTop="1">
      <c r="A31" s="474" t="s">
        <v>285</v>
      </c>
      <c r="B31" s="1253" t="s">
        <v>389</v>
      </c>
      <c r="C31" s="1254"/>
      <c r="D31" s="1254"/>
      <c r="E31" s="1254"/>
      <c r="F31" s="1254"/>
      <c r="G31" s="1254"/>
      <c r="H31" s="1254"/>
      <c r="I31" s="1254"/>
      <c r="J31" s="1254"/>
      <c r="K31" s="1255"/>
    </row>
    <row r="32" spans="1:11" ht="13.5" thickBot="1">
      <c r="A32" s="475" t="s">
        <v>264</v>
      </c>
      <c r="B32" s="1256" t="s">
        <v>390</v>
      </c>
      <c r="C32" s="1257"/>
      <c r="D32" s="1257"/>
      <c r="E32" s="1257"/>
      <c r="F32" s="1257"/>
      <c r="G32" s="1257"/>
      <c r="H32" s="1257"/>
      <c r="I32" s="1257"/>
      <c r="J32" s="1257"/>
      <c r="K32" s="1258"/>
    </row>
    <row r="33" spans="1:11" ht="26.25" thickBot="1">
      <c r="A33" s="506" t="s">
        <v>265</v>
      </c>
      <c r="B33" s="1259" t="s">
        <v>266</v>
      </c>
      <c r="C33" s="1260"/>
      <c r="D33" s="1250" t="s">
        <v>391</v>
      </c>
      <c r="E33" s="1251"/>
      <c r="F33" s="1251"/>
      <c r="G33" s="1251"/>
      <c r="H33" s="1251"/>
      <c r="I33" s="1251"/>
      <c r="J33" s="1251"/>
      <c r="K33" s="1252"/>
    </row>
    <row r="34" spans="1:5" ht="14.25" thickBot="1">
      <c r="A34" s="477" t="s">
        <v>267</v>
      </c>
      <c r="B34" s="482" t="s">
        <v>592</v>
      </c>
      <c r="C34" s="478" t="s">
        <v>269</v>
      </c>
      <c r="D34" s="478" t="s">
        <v>270</v>
      </c>
      <c r="E34" s="480"/>
    </row>
    <row r="35" spans="1:5" ht="26.25" thickBot="1">
      <c r="A35" s="477" t="s">
        <v>271</v>
      </c>
      <c r="B35" s="478">
        <v>3</v>
      </c>
      <c r="C35" s="478">
        <v>3</v>
      </c>
      <c r="D35" s="478">
        <v>3</v>
      </c>
      <c r="E35" s="480"/>
    </row>
    <row r="36" spans="1:5" ht="26.25" thickBot="1">
      <c r="A36" s="477" t="s">
        <v>274</v>
      </c>
      <c r="B36" s="478"/>
      <c r="C36" s="478"/>
      <c r="D36" s="478"/>
      <c r="E36" s="480"/>
    </row>
  </sheetData>
  <sheetProtection/>
  <mergeCells count="8">
    <mergeCell ref="B33:C33"/>
    <mergeCell ref="D33:K33"/>
    <mergeCell ref="B15:K15"/>
    <mergeCell ref="B16:K16"/>
    <mergeCell ref="B17:C17"/>
    <mergeCell ref="D17:K17"/>
    <mergeCell ref="B31:K31"/>
    <mergeCell ref="B32:K3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MÚ Trenčín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MUTN</dc:creator>
  <cp:keywords/>
  <dc:description/>
  <cp:lastModifiedBy>user</cp:lastModifiedBy>
  <cp:lastPrinted>2009-11-24T14:21:20Z</cp:lastPrinted>
  <dcterms:created xsi:type="dcterms:W3CDTF">2006-06-21T07:20:26Z</dcterms:created>
  <dcterms:modified xsi:type="dcterms:W3CDTF">2009-11-24T14:23:42Z</dcterms:modified>
  <cp:category/>
  <cp:version/>
  <cp:contentType/>
  <cp:contentStatus/>
</cp:coreProperties>
</file>